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7.xml"/>
  <Override ContentType="application/vnd.openxmlformats-officedocument.spreadsheetml.externalLink+xml" PartName="/xl/externalLinks/externalLink2.xml"/>
  <Override ContentType="application/vnd.openxmlformats-officedocument.spreadsheetml.externalLink+xml" PartName="/xl/externalLinks/externalLink12.xml"/>
  <Override ContentType="application/vnd.openxmlformats-officedocument.spreadsheetml.externalLink+xml" PartName="/xl/externalLinks/externalLink5.xml"/>
  <Override ContentType="application/vnd.openxmlformats-officedocument.spreadsheetml.externalLink+xml" PartName="/xl/externalLinks/externalLink4.xml"/>
  <Override ContentType="application/vnd.openxmlformats-officedocument.spreadsheetml.externalLink+xml" PartName="/xl/externalLinks/externalLink10.xml"/>
  <Override ContentType="application/vnd.openxmlformats-officedocument.spreadsheetml.externalLink+xml" PartName="/xl/externalLinks/externalLink9.xml"/>
  <Override ContentType="application/vnd.openxmlformats-officedocument.spreadsheetml.externalLink+xml" PartName="/xl/externalLinks/externalLink14.xml"/>
  <Override ContentType="application/vnd.openxmlformats-officedocument.spreadsheetml.externalLink+xml" PartName="/xl/externalLinks/externalLink1.xml"/>
  <Override ContentType="application/vnd.openxmlformats-officedocument.spreadsheetml.externalLink+xml" PartName="/xl/externalLinks/externalLink13.xml"/>
  <Override ContentType="application/vnd.openxmlformats-officedocument.spreadsheetml.externalLink+xml" PartName="/xl/externalLinks/externalLink8.xml"/>
  <Override ContentType="application/vnd.openxmlformats-officedocument.spreadsheetml.externalLink+xml" PartName="/xl/externalLinks/externalLink11.xml"/>
  <Override ContentType="application/vnd.openxmlformats-officedocument.spreadsheetml.externalLink+xml" PartName="/xl/externalLinks/externalLink3.xml"/>
  <Override ContentType="application/vnd.openxmlformats-officedocument.spreadsheetml.externalLink+xml" PartName="/xl/externalLinks/externalLink6.xml"/>
  <Override ContentType="application/vnd.openxmlformats-officedocument.spreadsheetml.externalLink+xml" PartName="/xl/externalLinks/externalLink15.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v. Activos de Información" sheetId="1" r:id="rId4"/>
    <sheet state="visible" name="Inv. Activos de Soporte" sheetId="2" r:id="rId5"/>
    <sheet state="hidden" name="Clasificación" sheetId="3"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Actions">#REF!</definedName>
    <definedName name="_Responsibility">#REF!</definedName>
    <definedName name="NewOcc">#REF!</definedName>
    <definedName name="Detectability">#REF!</definedName>
    <definedName name="activos">#REF!</definedName>
    <definedName name="Occ">#REF!</definedName>
    <definedName name="FM">#REF!</definedName>
    <definedName name="actionsTaken">#REF!</definedName>
    <definedName name="_Detectability">#REF!</definedName>
    <definedName name="NewSeverity">#REF!</definedName>
    <definedName name="act">#REF!</definedName>
    <definedName name="_actionsTaken">#REF!</definedName>
    <definedName name="Effect">#REF!</definedName>
    <definedName name="_NewDetectability">#REF!</definedName>
    <definedName name="fecharev">#REF!</definedName>
    <definedName name="Responsibility">#REF!</definedName>
    <definedName name="luisa">#REF!</definedName>
    <definedName name="Item">#REF!</definedName>
    <definedName name="Controls">#REF!</definedName>
    <definedName name="NewDetectability">#REF!</definedName>
    <definedName name="Yes">#REF!</definedName>
    <definedName name="_NewSeverity">#REF!</definedName>
    <definedName name="adhkjsdjflasjf">#REF!</definedName>
    <definedName name="_NewOcc">#REF!</definedName>
    <definedName name="fechareg">#REF!</definedName>
    <definedName name="List1">#REF!</definedName>
    <definedName name="Severity">#REF!</definedName>
    <definedName name="sdjflasdfjñasdljfñ">#REF!</definedName>
    <definedName name="Mechanism">#REF!</definedName>
    <definedName hidden="1" localSheetId="0" name="_xlnm._FilterDatabase">'Inv. Activos de Información'!$A$6:$AF$101</definedName>
  </definedNames>
  <calcPr/>
  <extLst>
    <ext uri="GoogleSheetsCustomDataVersion2">
      <go:sheetsCustomData xmlns:go="http://customooxmlschemas.google.com/" r:id="rId22" roundtripDataChecksum="XzBOwSFCL4UrwaqF2BlCY//xkAjbZHM2M8OAzwk+B6Y="/>
    </ext>
  </extLst>
</workbook>
</file>

<file path=xl/comments1.xml><?xml version="1.0" encoding="utf-8"?>
<comments xmlns:r="http://schemas.openxmlformats.org/officeDocument/2006/relationships" xmlns="http://schemas.openxmlformats.org/spreadsheetml/2006/main">
  <authors>
    <author/>
  </authors>
  <commentList>
    <comment authorId="0" ref="D7">
      <text>
        <t xml:space="preserve">======
ID#AAAApZiivDA
    (2023-03-22 15:10:30)
Hace referencia al código con el cual se relaciona el proceso en el que es utilizado el activo.</t>
      </text>
    </comment>
    <comment authorId="0" ref="Q7">
      <text>
        <t xml:space="preserve">======
ID#AAAApZiivDg
    (2023-03-22 15:10:30)
Área de la Organización responsable de garantizar la debida seguridad y protección del activo.</t>
      </text>
    </comment>
    <comment authorId="0" ref="H7">
      <text>
        <t xml:space="preserve">======
ID#AAAApZiivCc
    (2023-03-22 15:10:30)
Hace referencia al detalle de la información adicional relacionada con el activo.</t>
      </text>
    </comment>
    <comment authorId="0" ref="O7">
      <text>
        <t xml:space="preserve">======
ID#AAAApZiivCw
    (2023-03-22 15:10:30)
Como otra opción se puede contemplar medio análogo
o digital-electronico, formato audivisual.</t>
      </text>
    </comment>
    <comment authorId="0" ref="R7">
      <text>
        <t xml:space="preserve">======
ID#AAAApZiivCo
    (2023-03-22 15:10:30)
Hace referencia a la manera de identificar la forma como se puede acceder o visualizar la información, teniendo en cuenta que puede ser a través de herramientas ofimaticas como hojas de cálculo, formato audio - video, documento de texto.</t>
      </text>
    </comment>
    <comment authorId="0" ref="F7">
      <text>
        <t xml:space="preserve">======
ID#AAAApZiivDQ
    (2023-03-22 15:10:30)
Hace referencia al nombre con el que se identifica el activo, también se aplica el nombre con el que más se conoce.</t>
      </text>
    </comment>
    <comment authorId="0" ref="E7">
      <text>
        <t xml:space="preserve">======
ID#AAAApZiivCs
    (2023-03-22 15:10:30)
Es el código interno utilizado para identificar de forma única el activo.</t>
      </text>
    </comment>
    <comment authorId="0" ref="G7">
      <text>
        <t xml:space="preserve">======
ID#AAAApZiivC4
    (2023-03-22 15:10:30)
Hace referencia al detalle de la información que describa el activo.</t>
      </text>
    </comment>
    <comment authorId="0" ref="B7">
      <text>
        <t xml:space="preserve">======
ID#AAAApZiivCg
    (2023-03-22 15:10:30)
Hace referencia al área de la compañía en la cual se encuentra ubicado el activo o en donde más se utiliza.</t>
      </text>
    </comment>
    <comment authorId="0" ref="P7">
      <text>
        <t xml:space="preserve">======
ID#AAAApZiivDI
    (2023-03-22 15:10:30)
Hace referencia al área de la Organización dueña del activo.</t>
      </text>
    </comment>
    <comment authorId="0" ref="C7">
      <text>
        <t xml:space="preserve">======
ID#AAAAwSEW-V4
    (2023-03-22 15:10:30)
Hace referencia al área de la compañía en la cual se encuentra ubicado el activo o en donde más se utiliza.</t>
      </text>
    </comment>
    <comment authorId="0" ref="AD7">
      <text>
        <t xml:space="preserve">======
ID#AAAApZiivDM
    (2023-03-22 15:10:30)
Se deben indicar las medidas mitigatorios implementadas para proteger el activo. Pueden ser una o más medidas.</t>
      </text>
    </comment>
  </commentList>
  <extLst>
    <ext uri="GoogleSheetsCustomDataVersion2">
      <go:sheetsCustomData xmlns:go="http://customooxmlschemas.google.com/" r:id="rId1" roundtripDataSignature="AMtx7mggY/RymtMsS+O26YAvsSsmFRlD4Q=="/>
    </ext>
  </extLst>
</comments>
</file>

<file path=xl/comments2.xml><?xml version="1.0" encoding="utf-8"?>
<comments xmlns:r="http://schemas.openxmlformats.org/officeDocument/2006/relationships" xmlns="http://schemas.openxmlformats.org/spreadsheetml/2006/main">
  <authors>
    <author/>
  </authors>
  <commentList>
    <comment authorId="0" ref="I5">
      <text>
        <t xml:space="preserve">======
ID#AAAApZiivDc
    (2023-03-22 15:10:30)
Hace referencia al área de la Organización dueña del activo.</t>
      </text>
    </comment>
    <comment authorId="0" ref="D5">
      <text>
        <t xml:space="preserve">======
ID#AAAApZiivDE
    (2023-03-22 15:10:30)
Hace referencia al código con el cual se relaciona el proceso en el que es utilizado el activo.</t>
      </text>
    </comment>
    <comment authorId="0" ref="G5">
      <text>
        <t xml:space="preserve">======
ID#AAAApZiivDY
    (2023-03-22 15:10:30)
Hace referencia al detalle de la información adicional relacionada con el activo.</t>
      </text>
    </comment>
    <comment authorId="0" ref="E5">
      <text>
        <t xml:space="preserve">======
ID#AAAApZiivC8
    (2023-03-22 15:10:30)
Hace referencia al nombre con el que se identifica el activo, también se aplica el nombre con el que más se conoce.</t>
      </text>
    </comment>
    <comment authorId="0" ref="J5">
      <text>
        <t xml:space="preserve">======
ID#AAAApZiivC0
    (2023-03-22 15:10:30)
Área de la Organización responsable de garantizar la debida seguridad y protección del activo.</t>
      </text>
    </comment>
    <comment authorId="0" ref="F5">
      <text>
        <t xml:space="preserve">======
ID#AAAApZiivDU
    (2023-03-22 15:10:30)
Hace referencia al detalle de la información que describa el activo.</t>
      </text>
    </comment>
    <comment authorId="0" ref="B5">
      <text>
        <t xml:space="preserve">======
ID#AAAApZiivCk
    (2023-03-22 15:10:30)
Hace referencia al área de la compañía en la cual se encuentra ubicado el activo o en donde más se utiliza.</t>
      </text>
    </comment>
  </commentList>
  <extLst>
    <ext uri="GoogleSheetsCustomDataVersion2">
      <go:sheetsCustomData xmlns:go="http://customooxmlschemas.google.com/" r:id="rId1" roundtripDataSignature="AMtx7mgIynBRSVDfRzY5aT7B7ptcNGMjJw=="/>
    </ext>
  </extLst>
</comments>
</file>

<file path=xl/sharedStrings.xml><?xml version="1.0" encoding="utf-8"?>
<sst xmlns="http://schemas.openxmlformats.org/spreadsheetml/2006/main" count="2951" uniqueCount="953">
  <si>
    <t>MATRIZ DE ACTIVOS DE INFORMACIÓN</t>
  </si>
  <si>
    <t>Código:FT-SIG-SGR-008</t>
  </si>
  <si>
    <t>Versión: 0</t>
  </si>
  <si>
    <t>Fecha de Actualización: 04/May/2022</t>
  </si>
  <si>
    <t>A. Información del Activo</t>
  </si>
  <si>
    <t>B. Atributos del Activo</t>
  </si>
  <si>
    <t>C. Ubicación</t>
  </si>
  <si>
    <t>D. Propiedad</t>
  </si>
  <si>
    <t>E. Acceso</t>
  </si>
  <si>
    <t>F. Valoración del Activo de Información</t>
  </si>
  <si>
    <t>G. Clasificación de la Información</t>
  </si>
  <si>
    <t>H. Controles</t>
  </si>
  <si>
    <t>Nª</t>
  </si>
  <si>
    <t>Macroproceso</t>
  </si>
  <si>
    <t>Proceso</t>
  </si>
  <si>
    <t>Estándar</t>
  </si>
  <si>
    <t>Código</t>
  </si>
  <si>
    <t>Nombre</t>
  </si>
  <si>
    <t>Descripción</t>
  </si>
  <si>
    <t>Observaciones</t>
  </si>
  <si>
    <t>¿El activo contiene datos personales?</t>
  </si>
  <si>
    <t>¿El activo es susceptible de fraude o corrupción?</t>
  </si>
  <si>
    <t>¿El activo es vital para la operación del proceso?</t>
  </si>
  <si>
    <t>¿El activo es vital para la operación de la Organización?</t>
  </si>
  <si>
    <t>Física</t>
  </si>
  <si>
    <t>Digital</t>
  </si>
  <si>
    <t>Otro</t>
  </si>
  <si>
    <t>Propietario</t>
  </si>
  <si>
    <t>Custodio</t>
  </si>
  <si>
    <t>Formato</t>
  </si>
  <si>
    <t>Usuarios</t>
  </si>
  <si>
    <t>Confidencialidad</t>
  </si>
  <si>
    <t xml:space="preserve"> </t>
  </si>
  <si>
    <t xml:space="preserve">Integridad </t>
  </si>
  <si>
    <t>Disponiblidad</t>
  </si>
  <si>
    <t>Criticidad</t>
  </si>
  <si>
    <t>Clasificación</t>
  </si>
  <si>
    <t>Tipo</t>
  </si>
  <si>
    <t>Responsable</t>
  </si>
  <si>
    <t>Gestión de las directrices organizacionales</t>
  </si>
  <si>
    <t>Comunicación corporativa</t>
  </si>
  <si>
    <t>CP-ACO-COR-002</t>
  </si>
  <si>
    <t>ACO-COR-ACT-001</t>
  </si>
  <si>
    <t>Información del plan de comunicación</t>
  </si>
  <si>
    <t>Incluye:
- Plan de comunicación interna
- Documentos soporte de implementación de actividades (boletines, mailing, piezas gráficas, etc)
- Información de actividades con medios de comunicación regionales, comunicaciones externas de salud y temas corporativos que puedan ser requeridos
- Excel planeación envios mes a mes para comunicaciones
- Datos personales en eventos de Café con dirección y cumpleaños con BD que nos comparte Gestión humana (nombre, fecha cumpleaños)</t>
  </si>
  <si>
    <t>SI</t>
  </si>
  <si>
    <t>NO</t>
  </si>
  <si>
    <t>Drive líder de diseño - Con archivos editables piezas gráficas
Drive Alejandro Gonzalez - excel planeacióncomunicaciones y envios
Correo electrónico
Ilustrator - Diseño</t>
  </si>
  <si>
    <t>Jefatura de comunicaciones</t>
  </si>
  <si>
    <t>Jefatura de comunicaciones
Infraestructura tecnologícas</t>
  </si>
  <si>
    <t>pdf, word, excel, jgp</t>
  </si>
  <si>
    <t>Equipo de comunicaciones</t>
  </si>
  <si>
    <t>Medio</t>
  </si>
  <si>
    <t>Alto</t>
  </si>
  <si>
    <t>UI - IA - DA</t>
  </si>
  <si>
    <t>Ver matriz de riesgos de seguridad y privacidad</t>
  </si>
  <si>
    <t>ACO-COR-ACT-002</t>
  </si>
  <si>
    <t>Información de riesgos reputacionales</t>
  </si>
  <si>
    <t>Información de riesgos reputacionales analizada desde el comité de crisis</t>
  </si>
  <si>
    <t>Incluye:
- Matriz de riesgos reputacional
- Acciones para tratar riesgos
- Información relacionada con el monitoreo de medios de comunicación
- Planes de comunicación y estrategias ante incidentes que afecten la reputación y apliquen activar el comité de crisis</t>
  </si>
  <si>
    <t>Correo electrónico y Drive de Alejandro
Analista de comunicaciones internas - manejo de público interno
Jefe de comunicaciones - manejo de público externo</t>
  </si>
  <si>
    <t>piezas gráficas, imagenes, pdf, word</t>
  </si>
  <si>
    <t>Alejandro
Sofia</t>
  </si>
  <si>
    <t>IC/R - IA - DA</t>
  </si>
  <si>
    <t>ACO-COR-ACT-003</t>
  </si>
  <si>
    <t>Información relacionada con actividades de sostenibilidad</t>
  </si>
  <si>
    <t>Información relacionadas con actividades de sostenibilidad</t>
  </si>
  <si>
    <t>Incluye:
- Plan de sostenibilidad (campañas, actividades)
- Soportes y evidencias de implementación de acciones
- Informe anual de sostenibilidad</t>
  </si>
  <si>
    <t>Drive comunicaciones internas
comunicacionesinternas@sos.com.co
Información de campañas, piezas
Información general del plan de sostenibilidad en el Drive de Planeación</t>
  </si>
  <si>
    <t>UI - IM - DM</t>
  </si>
  <si>
    <t>ACO-COR-ACT-004</t>
  </si>
  <si>
    <t>Bases de datos de pacientes para comunicaciones</t>
  </si>
  <si>
    <t>Bases de datos de pacientes para comunicaciones segmentadas según los públicos objetivos</t>
  </si>
  <si>
    <t>Campañas de inducción a la demanda, jornadas, salud preventiva, noticias, etc. Las bases de datos tienen Nombre paciente, correo electrónico, sexo; segmentados dependiendo de la edad y género del paciente</t>
  </si>
  <si>
    <t>Equipo de cómputo de Alejandro Gonzalez</t>
  </si>
  <si>
    <t>Excel</t>
  </si>
  <si>
    <t>Alejandro Gonzalez</t>
  </si>
  <si>
    <t>IC/R - IM - DM</t>
  </si>
  <si>
    <t>Gestión Comercial</t>
  </si>
  <si>
    <t>Afiliación</t>
  </si>
  <si>
    <t>CP-GEC-AFI-001</t>
  </si>
  <si>
    <t>GEC-AFI-ACT-001</t>
  </si>
  <si>
    <t>Información de afiliaciones y novedades</t>
  </si>
  <si>
    <t>Considera la información de afiliaciones a servicios PBS, PBSS y PAC</t>
  </si>
  <si>
    <t>Incluye:
- Formularios de afiliación
- Soportes de afiliación
- Soportes de novedades</t>
  </si>
  <si>
    <t>Génesis (Información de afiliación)
Visos (Soportes)</t>
  </si>
  <si>
    <t>Gestión de ingresos / Dirección financiera</t>
  </si>
  <si>
    <t>Soluciones informáticas</t>
  </si>
  <si>
    <t>Imágenes en caso de soportes</t>
  </si>
  <si>
    <t>Equipo gestión de ingresos
Equipo comercial</t>
  </si>
  <si>
    <t>GEC-AFI-ACT-002</t>
  </si>
  <si>
    <t>Información de usuarios en BDUA</t>
  </si>
  <si>
    <t>Base de datos única de afiliados de la entidad</t>
  </si>
  <si>
    <t>Incluye:
- Archivos planos con datos de los afiliados
- Historicos de los procesos de BDUA</t>
  </si>
  <si>
    <t>Equipo de cómputo de Sandra Milena Perez para almacenar históricos (No tiene backup al momento)</t>
  </si>
  <si>
    <t>Equipo gestión de ingresos</t>
  </si>
  <si>
    <t>GEC-AFI-ACT-003</t>
  </si>
  <si>
    <t>Información de cumplimiento en afiliaciones</t>
  </si>
  <si>
    <t>Considera los elementos para dar cumplimiento a solicitudes de ley, PQRD y hallazgos de auditorias para apoyar respuesta por ejemplo de restitución</t>
  </si>
  <si>
    <r>
      <rPr>
        <rFont val="Calibri"/>
        <color theme="1"/>
        <sz val="8.0"/>
      </rPr>
      <t xml:space="preserve">Incluye:
- Respuesta a solicitudes de ley
</t>
    </r>
    <r>
      <rPr>
        <rFont val="Calibri"/>
        <color theme="1"/>
        <sz val="8.0"/>
      </rPr>
      <t>- Información que soporta respuesta a PQRD desde la aplicación de servicios al cliente (PQRD)</t>
    </r>
    <r>
      <rPr>
        <rFont val="Calibri"/>
        <color theme="1"/>
        <sz val="8.0"/>
      </rPr>
      <t xml:space="preserve">
- Planes de acción para cierre de hallazgos de auditoría
- Planes de mejoramiento
- Informes</t>
    </r>
  </si>
  <si>
    <t>Equipos de cómputo y drive del equipo de trabajo del área</t>
  </si>
  <si>
    <t>Bajo</t>
  </si>
  <si>
    <t>IP - IA - DA</t>
  </si>
  <si>
    <t>GEC-AFI-ACT-004</t>
  </si>
  <si>
    <t>Informe de gestión de afiliaciones</t>
  </si>
  <si>
    <t>Informe con análisis del logro y de necesidades a partir de los resultados de los indicadores de gestión, estrategia, riesgos e informes de auditoría</t>
  </si>
  <si>
    <t>Incluye:
- Informes de gestión del proceso a partir de resultado interno
- Informes de indicadores mensuales</t>
  </si>
  <si>
    <t>Servidor CLNEMESIS
Equipos de cómputo del equipo de trabajo (No se tiene respaldo ni drive corporativo)</t>
  </si>
  <si>
    <t>GEC-AFI-ACT-005</t>
  </si>
  <si>
    <t>Scripts para actualizaciones y gestiones en la BDUA</t>
  </si>
  <si>
    <t>Script diseñados en el área para gestionar la información de afiliados en la BDUA</t>
  </si>
  <si>
    <t>N/A</t>
  </si>
  <si>
    <t>Servidor CLNEMESIS</t>
  </si>
  <si>
    <t>Gestión de redes integrales</t>
  </si>
  <si>
    <t>Compras en salud</t>
  </si>
  <si>
    <t>CP-GRI-GCS-001</t>
  </si>
  <si>
    <t>GRI-GCS-ACT-001</t>
  </si>
  <si>
    <t>Información de ofertas de prestadores de servicio</t>
  </si>
  <si>
    <t>Incluye:
- Ofertas
- Resultados de análisis técnico, económico, jurídico
- Anexo tarifario y/o nota técnica actuarial
- Acuerdo de voluntades
- Anexos operativos</t>
  </si>
  <si>
    <t>Correo electrónico - distribuidos por regional
Equipos de cómputo de cada encargado de revisar
ItBid - oferta definitiva</t>
  </si>
  <si>
    <t>Coordinación de compras en salud</t>
  </si>
  <si>
    <t>pdf. word, excel</t>
  </si>
  <si>
    <t>Gerencia general
Dirección comercial
Dirección salud
Dirección financiero
Gerencia jurídica
Riesgos y cumplimiento</t>
  </si>
  <si>
    <t>GRI-GCS-ACT-002</t>
  </si>
  <si>
    <t>Información de contratos con prestadores de servicio</t>
  </si>
  <si>
    <t>Incluye:
- Minutas de contrato
- Anexos contratos
- Acuerdo de confidencialidad
- Acta de comité de contratación</t>
  </si>
  <si>
    <t>Minuta de contrato en físico archivador bajo llave
Acta de comité fisica con correo a través del cual se comparte</t>
  </si>
  <si>
    <t>ItBid - documentos de contrato para legalización
Drive jurídico - copia de minuta
Correo electrónico - actas de comités</t>
  </si>
  <si>
    <t>GRI-GCS-ACT-003</t>
  </si>
  <si>
    <t>Información socialización de convenios</t>
  </si>
  <si>
    <t>Información socialización de convenios a nivel interno</t>
  </si>
  <si>
    <t>Incluye:
- Socialización de convenios
- Listas de asistencia</t>
  </si>
  <si>
    <t>Isolucion</t>
  </si>
  <si>
    <t>Formato de aplicación</t>
  </si>
  <si>
    <t>Equipo de proceso</t>
  </si>
  <si>
    <t>Mercadeo</t>
  </si>
  <si>
    <t>CP-GEC-MER-001</t>
  </si>
  <si>
    <t>GEC-MER-ACT-001</t>
  </si>
  <si>
    <t>Información para la creación / actualización del plan de mercadeo</t>
  </si>
  <si>
    <t>Información para la creación / actualización del plan de mercadeo asociado al análisis de mercado y necesidades de SOS</t>
  </si>
  <si>
    <r>
      <rPr>
        <rFont val="Calibri"/>
        <color rgb="FF3F3F3F"/>
        <sz val="8.0"/>
      </rPr>
      <t xml:space="preserve">Incluye:
- Investigación e insumos desde diferentes fuentes
</t>
    </r>
    <r>
      <rPr>
        <rFont val="Calibri"/>
        <color rgb="FF000000"/>
        <sz val="8.0"/>
      </rPr>
      <t>- Investigaciones internas sobre retiro de clientes</t>
    </r>
    <r>
      <rPr>
        <rFont val="Calibri"/>
        <color rgb="FF3F3F3F"/>
        <sz val="8.0"/>
      </rPr>
      <t xml:space="preserve">
- Información sobre oportunidades de negocio
- Plan de mercadeo
- Estrategias de mercadeo (captación PBS y PAC, posicionmianeto, fidelización, captación)
- Tácticas para la ejecución de las estrategias
- Cronograma de actividades
- Piezas agencia in house
</t>
    </r>
    <r>
      <rPr>
        <rFont val="Calibri"/>
        <color rgb="FF000000"/>
        <sz val="8.0"/>
      </rPr>
      <t>- Informes de indicadores mensuales</t>
    </r>
    <r>
      <rPr>
        <rFont val="Calibri"/>
        <color rgb="FF3F3F3F"/>
        <sz val="8.0"/>
      </rPr>
      <t xml:space="preserve">
- BD de SOS para campañas</t>
    </r>
  </si>
  <si>
    <t>Drive de mercadeo asociado a la cuenta de Paula Arenas
Equipos de cómputo del equipo de Mercadeo con copia de algunos archivos
Correo electrónico para envio de evidencias de actividades, informes
Por correo electronico se comparta BD solo teléfonos con el coordinador del proveedor de Call center</t>
  </si>
  <si>
    <t>Llamadas por call center (el mismo proveedor de servicio al cliente) para investigaciones de retiro de clientes</t>
  </si>
  <si>
    <t>Jefatura de mercadeo</t>
  </si>
  <si>
    <t>Word
Excel
Pdf</t>
  </si>
  <si>
    <t>Equipo de mercadeo</t>
  </si>
  <si>
    <t>IC/R-IA-DA</t>
  </si>
  <si>
    <t>Gestión de riesgos en salud</t>
  </si>
  <si>
    <t>Planeación de la atención</t>
  </si>
  <si>
    <t>CP-GRP-PAT-001</t>
  </si>
  <si>
    <t>GRP-PAT-ACT-004</t>
  </si>
  <si>
    <t>Información de cumplimiento planeación de la atención</t>
  </si>
  <si>
    <t>Considera los elementos para dar cumplimiento a solicitudes de ley, PQRD y hallazgos de auditorias</t>
  </si>
  <si>
    <t>Incluye:
- Respuesta a solicitudes de ley
- Respuesta a PQRD / por ejemplo, epidemiología
- Planes de acción para cierre de hallazgos de auditoría
- Planes de mejoramiento</t>
  </si>
  <si>
    <t>Correo electrónico</t>
  </si>
  <si>
    <t>Gerencia conocimiento en salud</t>
  </si>
  <si>
    <t>Excel
CSV
Archivos planos</t>
  </si>
  <si>
    <t>Personal Planeación de la atención</t>
  </si>
  <si>
    <t>IC/R-IM-DM</t>
  </si>
  <si>
    <t>GRP-PAT-ACT-002</t>
  </si>
  <si>
    <t>Información caracterización individuales</t>
  </si>
  <si>
    <t>Incluye:
- Caracterizaciones individuales</t>
  </si>
  <si>
    <t>Correo electrónico
Equipo de cómputo personal Planeación de la atención
Drive carpeta Datos para tableros del líder de proceso</t>
  </si>
  <si>
    <t>Crítico</t>
  </si>
  <si>
    <t>Altamente Confidencial</t>
  </si>
  <si>
    <t>Alta</t>
  </si>
  <si>
    <t>GRP-PAT-ACT-003</t>
  </si>
  <si>
    <t>Información caracterización poblacional y por territorio</t>
  </si>
  <si>
    <t>Incluye:
- Caracterización poblacional
- Caracterización por territorio</t>
  </si>
  <si>
    <t>Personal Planeación de la atención
Personal de SOS con acceso a este recurso en Isolucion</t>
  </si>
  <si>
    <t>No Crítico</t>
  </si>
  <si>
    <t>Confidencial</t>
  </si>
  <si>
    <t>UI-IM-DM</t>
  </si>
  <si>
    <t>Riesgos en la población</t>
  </si>
  <si>
    <t>CP-GRP-RPL-001</t>
  </si>
  <si>
    <t>GRP-RPL-ACT-001</t>
  </si>
  <si>
    <t>Información sobre programas de atención para riesgos</t>
  </si>
  <si>
    <t>Información sobre programas de atención para riesgos para afiliados</t>
  </si>
  <si>
    <t>Incluye:
- Programa de atención
- Modelos de gestión y atención
- ANS con prestadores
- Indicadores de proceso de atención
 Manejo de información similar a salud pública (funcionan con prestadores externos que habría que validar como manejan y comparten la info)</t>
  </si>
  <si>
    <t>Drive cuenta correo por líder de atención de cortes de edad
Correo electrónico
Equipos de cómputo del personal de riesgos en la población</t>
  </si>
  <si>
    <t>Excel, word, pdf</t>
  </si>
  <si>
    <t>Equipo de trabajo de riesgos en la población</t>
  </si>
  <si>
    <t>Salud pública</t>
  </si>
  <si>
    <t>CP-GRP-SLP-001</t>
  </si>
  <si>
    <t>GRP-SLP-ACT-001</t>
  </si>
  <si>
    <t>Información del modelo de atención de salud pública</t>
  </si>
  <si>
    <t>Información definida para los esquemas de atención de salud pública</t>
  </si>
  <si>
    <r>
      <rPr>
        <rFont val="Calibri"/>
        <color rgb="FF3F3F3F"/>
        <sz val="8.0"/>
      </rPr>
      <t xml:space="preserve">Incluye:
- Documentos del modelo de atención de salud pública
- Plan de implementación
- Plan de divulgación
- Cronograma de seguimiento a prestadores
- Cronograma de capacitaciones
- Actas de acompañamiento en procesos
</t>
    </r>
    <r>
      <rPr>
        <rFont val="Calibri"/>
        <color rgb="FF000000"/>
        <sz val="8.0"/>
      </rPr>
      <t>- BD cursos de vida (Resolución 3280) - tienes varias variables (depende de los tipos de seguimiento que se realicen, vacunación, exámenes, etc.) - para seguimiento a los usuarios por cortes de edad</t>
    </r>
  </si>
  <si>
    <t>Drive cuenta correo por líder de atención de cortes de edad
Correo electrónico
Equipos de cómputo del personal de la Jefatura de salud pública</t>
  </si>
  <si>
    <t>Jefatura de salud pública</t>
  </si>
  <si>
    <t>Equipo de trabajo Jefatura de salud pública</t>
  </si>
  <si>
    <t>GRP-SLP-ACT-002</t>
  </si>
  <si>
    <t>Información sobre gestión de riesgos primarios</t>
  </si>
  <si>
    <t>Información sobre los programas de ampliado de inmunización (PAI) promoción y mantenimiento de la salud (PYM), vigilancia epidemiológica</t>
  </si>
  <si>
    <r>
      <rPr>
        <rFont val="Calibri"/>
        <color rgb="FF3F3F3F"/>
        <sz val="8.0"/>
      </rPr>
      <t xml:space="preserve">Incluye:
- Información de actividades de protección específica y detección temprana (PE y DT)
- Informes de ejecución de programas
- Informes de visitas a prestadores y planes de acción
- Boletines epidemiológicos
</t>
    </r>
    <r>
      <rPr>
        <rFont val="Calibri"/>
        <color rgb="FF000000"/>
        <sz val="8.0"/>
      </rPr>
      <t>- Información de eventos SIVIGILA / desde aquí tomamos infomación de referencia y cargamos archivos planos que nos entrega el instituto</t>
    </r>
  </si>
  <si>
    <t>Correo electrónico
Equipos de cómputo del personal de la Jefatura de salud pública</t>
  </si>
  <si>
    <t>GRP-SLP-ACT-003</t>
  </si>
  <si>
    <t>Información sobre seguimiento y monitoreo de usuarios</t>
  </si>
  <si>
    <t>Información sobre el seguimiento a casos de usuarios</t>
  </si>
  <si>
    <r>
      <rPr>
        <rFont val="Calibri"/>
        <color rgb="FF3F3F3F"/>
        <sz val="8.0"/>
      </rPr>
      <t>Incluye:</t>
    </r>
    <r>
      <rPr>
        <rFont val="Calibri"/>
        <color rgb="FF000000"/>
        <sz val="8.0"/>
      </rPr>
      <t xml:space="preserve">
- Soportes de seguimiento de casos de usuarios / lo hacemos uno a uno (seguimiento de demanda inducida)</t>
    </r>
  </si>
  <si>
    <t>GRP-SLP-ACT-004</t>
  </si>
  <si>
    <t>Información de cumplimiento en salud pública</t>
  </si>
  <si>
    <t>Copia de radicados o requerimientos, pero los principales en el drive de riesgos y cumplimiento</t>
  </si>
  <si>
    <t>Equipos de cómputo del personal de la Jefatura de salud pública</t>
  </si>
  <si>
    <t>pdf</t>
  </si>
  <si>
    <t>UI-IB-DB</t>
  </si>
  <si>
    <t>GRP-SLP-ACT-005</t>
  </si>
  <si>
    <t>Informe de gestión de salud pública</t>
  </si>
  <si>
    <r>
      <rPr>
        <rFont val="Calibri"/>
        <color rgb="FF3F3F3F"/>
        <sz val="8.0"/>
      </rPr>
      <t xml:space="preserve">Incluye:
- Informes de gestión del proceso a partir de resultado interno
</t>
    </r>
    <r>
      <rPr>
        <rFont val="Calibri"/>
        <color rgb="FF000000"/>
        <sz val="8.0"/>
      </rPr>
      <t>- Informes de seguimiento a indicadores y con los prestadores</t>
    </r>
  </si>
  <si>
    <t>Excel, pdf</t>
  </si>
  <si>
    <t>GRP-SLP-ACT-006</t>
  </si>
  <si>
    <t>Auditorias GAUDI - entes territoriales</t>
  </si>
  <si>
    <t>Podemos requerir información de los prestadores, donde se incluye historias clínicas. Puede ser por correo electrónico, o acceso a SAP en el caso de Comfandi</t>
  </si>
  <si>
    <t>Drive de los líderes por corte
Correo electrónico</t>
  </si>
  <si>
    <t>Gestión administrativa</t>
  </si>
  <si>
    <t>Compras y contratación administrativa</t>
  </si>
  <si>
    <t>CP-GAD-CAD-001</t>
  </si>
  <si>
    <t>GAD-CAD-001</t>
  </si>
  <si>
    <t>Información del plan anual de compras</t>
  </si>
  <si>
    <t>Información para la creación, mantenimiento y seguimiento al plan anual de compras de bienes y servicios</t>
  </si>
  <si>
    <r>
      <rPr>
        <rFont val="Calibri"/>
        <color rgb="FF3F3F3F"/>
        <sz val="8.0"/>
      </rPr>
      <t xml:space="preserve">Incluye:
- Matriz excel para control de gastos basado en presupuesto aprobado
- Matriz de seguimiento a los procesos de compra
- Actas de comité de compras
</t>
    </r>
    <r>
      <rPr>
        <rFont val="Calibri"/>
        <color rgb="FF000000"/>
        <sz val="8.0"/>
      </rPr>
      <t>- Criterios de evaluación de proveedores (para selección del proveedor  y ejecución de contratos)</t>
    </r>
    <r>
      <rPr>
        <rFont val="Calibri"/>
        <color rgb="FF3F3F3F"/>
        <sz val="8.0"/>
      </rPr>
      <t xml:space="preserve">
- Categorias de compras 
- Evaluación de proveedores
- Contratos, ordenes de servicio de compras
- Información de proveedores
Activo importante para la operación del proceso porque provee aspectos como: Contratación de kioscos y turneros, formularios de afiliación PBS, PAC, servicios tecnológicos - licencias, mesa de ayuda, impresión.</t>
    </r>
  </si>
  <si>
    <t>Contratos en físico dado que no tenemos firma electrónica - archivo en el área de compras con llave</t>
  </si>
  <si>
    <t>ItBid
Drive Financiera - compartido matriz de seguimiento a presupuesto y se guarda en Equipo de cómputo de Betty Perez (para consulta)
Drive Tecnología - comparte presupuesto detallado para seguimiento (solo consulta)
Drive contabilidad - comprobantes de amortización para seguimiento (solo consulta)</t>
  </si>
  <si>
    <t>Contratación y seguimiento al contrato a cargo de compras</t>
  </si>
  <si>
    <t>Gerencia de planeación finanicera</t>
  </si>
  <si>
    <t>pdf, word, excel, imagenes</t>
  </si>
  <si>
    <t>5 perfiles en ItBid - Administador, Gerente, Comprador, Técnico y Visor
Para perfiles Técnico y Visor desde el equipo de Compras se pueden asignar, los otros perfiles se requiere solicitar al proveedor previa autorización de equipo de compras</t>
  </si>
  <si>
    <t>UI-IA-DA</t>
  </si>
  <si>
    <t>Ver en matriz de riesgos de seguridad y privacidad</t>
  </si>
  <si>
    <t>Gestión financiera</t>
  </si>
  <si>
    <t>Concertación de pasivos con el prestador</t>
  </si>
  <si>
    <t>CP-GFF-GCP-001</t>
  </si>
  <si>
    <t>GFF-GCP-ACT-001</t>
  </si>
  <si>
    <t>Información de conciliación con prestadores</t>
  </si>
  <si>
    <t>Incluye:
- Cronograma de conciliación de cartera y glosas
- Estados de cuenta por pagar a prestadores (uso de fuentes conciliación pagos y fuente prestador -&gt; para traer resultados desde varias tablas) - job (script automatizado) que se maneja desde el área y se carga en \\clhermes\Conciliaciones\Fuente
- Actas de custodia acuerdos de pago con prestadores - desde mesa de conciliación 030, mesa de flujo de recursos - drive compartido equipo tesoreria
- Informes correo electrónico con actas de custodia
- Notas contables
- Actas de resultado de conciliaciones que se comparten con IPS</t>
  </si>
  <si>
    <t>Carpetas físicas con Actas de custodia acuerdos de pago con prestadores - Archivo del área, rotuladas con fecha, mesa, etc.
Pasa a archivo inactivo a custodia de Gestión documental
Actas de conciliación con constancia de acuerdos con IPS digitalizadas después de firmas y aceptación</t>
  </si>
  <si>
    <t>Drive Johann Andres Londoño - información cronograma
Portal web EPS - copia cronograma conciliación de cartera por circular 011/2020. Tambien se carga en la NRB de Supersalud semestral. Van  con firma digital de representante legal y contador
Equipos de cómputo - copias de cronogramas de carteras y glosas
Correo electrónico - copia de informes y actas de custodia acuerdos de pago con prestadores
Drive Gabriel Jaime Rincón - información de actas acuerdos de pago con prestadores
Actas de conciliación con constancia de acuerdos con IPS - Isolucion con firmas físicas o digitales y soporte por correo electrónico</t>
  </si>
  <si>
    <t>Jefatura conciliación prestadores</t>
  </si>
  <si>
    <t>Jefatura conciliación prestadores
Infraestructura tecnológica</t>
  </si>
  <si>
    <t>Hojas de calculo, archivos planos, cvs</t>
  </si>
  <si>
    <t>Edición en drive líderes y jefe
Resto de equipo solo acceso de consulta
tienen grupo de google desde donde pueden controlar quien tiene acceso
Editor jefe de tesoreria y analistas sobre drive de Actas de custodia acuerdos de pago con prestadores</t>
  </si>
  <si>
    <t>Cuentas médicas</t>
  </si>
  <si>
    <t>GFF-CM-ACT-001</t>
  </si>
  <si>
    <t>Información cuentas médicas</t>
  </si>
  <si>
    <t>Información cuentas médicas de prestadores y operadores logísticos para la prestación de servicios en salud</t>
  </si>
  <si>
    <t>Incluye:
- Información de recepción, radicación, liquidación
- Información de auditoria administrativa y médica documental
- Interfaces contables
- Notas débito frente a validación y revisión de las cuentas
Recibimos información de registro, contratación, medicamentos, redes, entre otros, a partir de lo cual se ejecuta la revisión
Entradas de información:
- Clusters de radicación gestionado por un tercero (PyS procesos y servicios)
- AFS - Entrada de medicamentos ambulatorios - manejo de archivos planos
- FE Confamdi (facturación electrónica)
- Recepción de devoluciones y facturas de PGP - entrega en oficina
- Actas de seguimiento a la gestión del proveedor (PyS procesos y servicios)</t>
  </si>
  <si>
    <t>Facturas físicas - Luego de trámite se envia a Gestión documental</t>
  </si>
  <si>
    <t>App Silmed - recepción d información de prestadores y donde se procesa el 100% de las cuentas que llegan desde las diferentes vias
Drive compartido con Salud (para OPS) - Cuenta de Olga Izquierdo
Drive compartido facturado pago fijo - Cuenta de Jorge Buitron
Drive compartido con conciliación con prestador - donde están reportes de las glosas y devoluciones, notas crédito. Cuenta de Angela Ortiz y Mauro Pedroza
Drive compartido con Dirección adm y financiera - devoluciones y radicaciones. Cuenta de Mauro Pedroza
Correo electrónico - solicitudes técnicas
Equipo de cómputo Gabriel Bolivar - Actas de seguimiento al proveedor. Copia en correo y con Mauro Pedroza</t>
  </si>
  <si>
    <t>Jefatura de cuentas médicas</t>
  </si>
  <si>
    <t>excel, word, pdf</t>
  </si>
  <si>
    <t>Equipo auditores médicos
Archivos compartidos entre coordinadores y jefe para mantener disponibilidad</t>
  </si>
  <si>
    <t>Ver en matriz de riesgos seguridad y privacidad</t>
  </si>
  <si>
    <t>GFF-CM-ACT-002</t>
  </si>
  <si>
    <t>RIPS</t>
  </si>
  <si>
    <t>Registro individual de prestaciones en salud enviado por las IPS</t>
  </si>
  <si>
    <t>BD de los RIPS que entregan las IPS y consolidado que gestiona el proveedor (PyS procesos y servicios) con nombres, cedulas, diagnósticos, etc</t>
  </si>
  <si>
    <t>Tabla SQL en ruta file://clmitgard/Soporte/Rips/</t>
  </si>
  <si>
    <t>BD SQL</t>
  </si>
  <si>
    <t>Analista de procesos
Supervisor de producción
Coordinación de producción
Coordinador de la unidad de análisis</t>
  </si>
  <si>
    <t>Gestión de activos y mantenimiento</t>
  </si>
  <si>
    <t>CP-GAD-AFS-001</t>
  </si>
  <si>
    <t>GAD-AFS-ACT-001</t>
  </si>
  <si>
    <t>Información de actividades y servicios de gestión de activos y mantenimiento</t>
  </si>
  <si>
    <r>
      <rPr>
        <rFont val="Calibri"/>
        <color rgb="FF3F3F3F"/>
        <sz val="8.0"/>
      </rPr>
      <t xml:space="preserve">Incluye:
- Plan de trabajo servicios de aseo y vigilancia / excel
- Rutinas de aseo / formatos del proveedor e informe de gestión de proveedores
- Actas físicas de seguridad, entrenamiento y capacitación
</t>
    </r>
    <r>
      <rPr>
        <rFont val="Calibri"/>
        <color rgb="FF000000"/>
        <sz val="8.0"/>
      </rPr>
      <t>- Plan de trabajo de mantenimientos preventivos</t>
    </r>
    <r>
      <rPr>
        <rFont val="Calibri"/>
        <color rgb="FF3F3F3F"/>
        <sz val="8.0"/>
      </rPr>
      <t xml:space="preserve">
- Programación de adquisición de activos fijos
- Cronograma de pago de arrendamientos y servicios
- Planeación soportes seguros / ItBid
- Soportes y registros de la ejecución de actividades
- Cuadros de control para registro de consumos
- Informes de gestión mensual de los proveedores</t>
    </r>
  </si>
  <si>
    <t>Actas físicas servicios de vigilancia
Actas capacitaciones sobre botones pánico
Archivo propio del área</t>
  </si>
  <si>
    <t>Facturas / informes de gestión de proveedores - correo electrónico
Cuadros de control - Drive 
Excel plan de trabajo de aseo - Equipo de cómputo</t>
  </si>
  <si>
    <t>Wisner realiza backup sobre el equipo en disco duro externo (No tiene cifrado)</t>
  </si>
  <si>
    <t>Coordinación de mantenimiento</t>
  </si>
  <si>
    <t>excel, word</t>
  </si>
  <si>
    <t>Coordinador de mantenimiento</t>
  </si>
  <si>
    <t>IC/R-IM_DM</t>
  </si>
  <si>
    <t>GAD-AFS-ACT-002</t>
  </si>
  <si>
    <t>Planes o esquemas de seguridad de sedes</t>
  </si>
  <si>
    <t>Planes o esquemas de seguridad de sedes de  SOS</t>
  </si>
  <si>
    <t>Drive Wisner
Equipo cómputo
Disco duro externo
Físico (bajo llave)</t>
  </si>
  <si>
    <t>pdf, formatos de imagenes</t>
  </si>
  <si>
    <t>GAD-AFS-ACT-003</t>
  </si>
  <si>
    <t>Información de seguridad electrónica</t>
  </si>
  <si>
    <t>Incluye:
- Información de CCTV
- Información de Sistemas de intrusiòn
- Información de Sistemas control de acceso</t>
  </si>
  <si>
    <t>Coordinador de mantenimiento
Empresa de vigilancia contratada</t>
  </si>
  <si>
    <t>Gestión de información</t>
  </si>
  <si>
    <t>Gestión actuarial</t>
  </si>
  <si>
    <t>GI-GA-ACT-001</t>
  </si>
  <si>
    <t>Información de riesgo actuarial</t>
  </si>
  <si>
    <t>Incluye:
- Notas técnicas (global y las que soportan primas de planes complementarios son de las más críticas)
- Información de seguimiento (análisis e informes)
- Matrices de riesgo actuarial
- Copia de BD facturación cuentas médicas</t>
  </si>
  <si>
    <t>Drive John Walter Gomez carpeta principal de información del proceso
Correo electrónico - algunos soportes de lo que maneja cada persona en el área</t>
  </si>
  <si>
    <t>Gerencia de actuaria</t>
  </si>
  <si>
    <t>Gerencia de actuaria
Infraestructura tecnológica</t>
  </si>
  <si>
    <t>pdf, txt, word, excel, python</t>
  </si>
  <si>
    <t>Equipo de actuaria</t>
  </si>
  <si>
    <t>Gestión documental y correspondencia</t>
  </si>
  <si>
    <t>CP-GAD-CAD-002</t>
  </si>
  <si>
    <t>GAD-CAD-ACT-001</t>
  </si>
  <si>
    <t>Información de radicación</t>
  </si>
  <si>
    <t>Incluye:
- Información de seguimiento a radicación y distribución
- BD hojas de cáculo con radicación de documentos que ingresan por ventanilla</t>
  </si>
  <si>
    <t>Sites.google SOS espacio servicios administrativos - BD hojas de cálculo
Drive - desde aqui acceden a los documentos
Responde - canalizar casos específicos como PQRS, moras de cartera
correo electrónico - radicación facturación electrónica administrativa</t>
  </si>
  <si>
    <t>Coordinación de gestión documental</t>
  </si>
  <si>
    <t>Coordinación de gestión documental
Infraestructura tecnológicos</t>
  </si>
  <si>
    <t>excel</t>
  </si>
  <si>
    <t>Equipo de gestión documental</t>
  </si>
  <si>
    <t>GAD-CAD-ACT-002</t>
  </si>
  <si>
    <t>Información de servicios de apoyo</t>
  </si>
  <si>
    <t>Relacionados con fotocopiado, correo,  transporte de carga, suscripciones, diligencias</t>
  </si>
  <si>
    <t>Incluye:
- Bases de datos para seguimiento de servicios de apoyo por proceso y por año
- Soportes de prestación del servicio al área solicitante (guías, acuses de recibido)</t>
  </si>
  <si>
    <t>Sites.google SOS espacio servicios administrativos - BD hojas de cálculo
Drive - desde aqui acceden a los documentos</t>
  </si>
  <si>
    <t>GAD-CAD-ACT-003</t>
  </si>
  <si>
    <t>Información de custodia de archivos</t>
  </si>
  <si>
    <t>Información de custodia de archivos. Desde equipo de gestión documental se hace el enlace con el proveedor y las áreas para los procesos de archivo</t>
  </si>
  <si>
    <t>Incluye:
- Documentación en custodia - archivo activo e inactivo
- Información de seguimiento sobre custodia de documentación
- Soportes de destrucción de archivos (actas, evidencia, video, gráfica, certificados)
- Soportes de donación de material de reciclaje
- Informes de gestión del proveedor</t>
  </si>
  <si>
    <t>Guías
Acuses de recibido cuando las areas lo pasan a gestión documental
GRM Colombia - proveedor de gestión documental</t>
  </si>
  <si>
    <t>UI-IM-DA</t>
  </si>
  <si>
    <t>Gestión de tecnología</t>
  </si>
  <si>
    <t>Infraestructura informática</t>
  </si>
  <si>
    <t>CP-GTE-GII-001</t>
  </si>
  <si>
    <t>GTE-GII-ACT-001</t>
  </si>
  <si>
    <t>Información de soporte técnico</t>
  </si>
  <si>
    <t>Información sobre requerimientos de soporte técnico a nivel tecnológico</t>
  </si>
  <si>
    <t>Incluye:
- Tickets de soporte
- Catálogos de servicios
- Matriz de escalamiento</t>
  </si>
  <si>
    <t>Aranda - registro de tickets</t>
  </si>
  <si>
    <t>Coordinador Soporte Técnico y Microinformática
Coordinador Infraestructura</t>
  </si>
  <si>
    <t>Equipo de infraestructura y soluciones informáticas</t>
  </si>
  <si>
    <t>GTE-GII-ACT-002</t>
  </si>
  <si>
    <t>Información sobre administración de infraestructura tecnológica</t>
  </si>
  <si>
    <t>Incluye:
- Inventarios de activos (servidores, redes, bases de datos)
- Diagramas de infraestructura
- Informes de seguimiento a proveedores
- Políticas de respaldo</t>
  </si>
  <si>
    <t>Drive Carpeta infraestructura (cuenta datosdriveunificado)
Keypass - uso por parte de Jessica
Archivo con credenciales en drive - Pendiente por parte de John
Isolucion - diagramas de red, manuales, formatos</t>
  </si>
  <si>
    <t>Tercerizado adm servidores con Arus
Infraestructura en IBM
En proceso de implementación MFA con Google. A través de VPN acceso de equipo de tecnología
Acceso a aplicaciones core a través de VPN - pendiente implementar MFA</t>
  </si>
  <si>
    <t>pdf. excel, word, imágenes</t>
  </si>
  <si>
    <t>Equipo de infraestructura</t>
  </si>
  <si>
    <t>Inteligencia de negocios</t>
  </si>
  <si>
    <t>CP-GTE-INE-001</t>
  </si>
  <si>
    <t>GTE-INE-ACT-001</t>
  </si>
  <si>
    <t>Información de inteligencia de negocios</t>
  </si>
  <si>
    <t>Información generada para servir a la toma de decisiones de SOS</t>
  </si>
  <si>
    <t>Incluye:
- Modelos de información (afiliación, gestión de riesgos en salud, gestión de redes, acceso al servicio, componentes modelo de auditoria y procesos de soporte)
- Información de resultados obtenidos (patrones, tendencias)
- Información de implementación de modelos
- Scripts para gestionar información</t>
  </si>
  <si>
    <t>BD de las aplicaciones SOS
Servidor Argus - Carpeta con script para gestionar información</t>
  </si>
  <si>
    <t>Jefatura inteligencia de negocios</t>
  </si>
  <si>
    <t>Jefatura inteligencia de negocios
Infraestructura tecnológíca</t>
  </si>
  <si>
    <t>sql</t>
  </si>
  <si>
    <t>Equipo de inteligencia de negocios</t>
  </si>
  <si>
    <t>IC/R-IM-DA</t>
  </si>
  <si>
    <t>GTE-INE-ACT-002</t>
  </si>
  <si>
    <t>Reportes solicitudes de respuesta de ley</t>
  </si>
  <si>
    <t>Requeridos por entes de control (super, contraloria, revisoria, etc)</t>
  </si>
  <si>
    <t>Trazabilidad de reportes de ley generados desde el área</t>
  </si>
  <si>
    <t>Servidor Argus - Carpeta Soporte de radicados
Correo electrónico - copia al líder de proceso responsable de la información</t>
  </si>
  <si>
    <t>pdf, excel, word, BD, archivos planos</t>
  </si>
  <si>
    <t>IC/R-IA-DB</t>
  </si>
  <si>
    <t>Gestión jurídica</t>
  </si>
  <si>
    <t>Procesos jurídicos</t>
  </si>
  <si>
    <t>GJ-PJ-ACT-001</t>
  </si>
  <si>
    <t>Información de procesos judiciales y administrativos</t>
  </si>
  <si>
    <t>Todos los documentos que pueden hacer parte de un proceso jurídico y da cuenta de la evolución del tramite y las actividades que se realizan para gestionarlo</t>
  </si>
  <si>
    <t>Puede incluir:
- Notificaciones
- Documentos relacionados con demandas
- Actas de audiencias
- Sentencias
- Contestaciones
- Pruebas</t>
  </si>
  <si>
    <t>Drive de cada abogado por cada asunto que se maneje</t>
  </si>
  <si>
    <t>Copias de expedientes en Despachos judiciales donde se adelantan los trámites</t>
  </si>
  <si>
    <t>Gerencia jurídica
Jefatura jurídica</t>
  </si>
  <si>
    <t>Jefatura jurídica
Infraestructura tecnológica</t>
  </si>
  <si>
    <t>pdf, word, excel</t>
  </si>
  <si>
    <t>Equipo de jefatura jurídica</t>
  </si>
  <si>
    <t>GJ-PJ-ACT-002</t>
  </si>
  <si>
    <t>Información de procesos disciplinarios</t>
  </si>
  <si>
    <t>Todos los documentos que pueden hacer parte de un proceso disciplinario</t>
  </si>
  <si>
    <t>Puede incluir:
- Solicitud de proceso
- Comunicaciones
- Documentos de conceptos y análisis
- Citaciones
- Actas de descargos
- Acta s de compromiso, seguimiento
- Llamados de atención
- Notificaciones de suspensión o terminación de contrato
Ante ausencias de Diego, se mantiene el proceso manualmente sin acceso a la macro</t>
  </si>
  <si>
    <t>Carpeta de Historia laboral que archiva gestión humana</t>
  </si>
  <si>
    <t>Drive Diego Quijano - Macro en excel para almacenar sitaciones, declaración trabajador, cierre proceso disciplinario
Correo electrónico - manejo de casos desde el 2020</t>
  </si>
  <si>
    <t>Jefatura jurídica
Infraestructura tecnológica
Gestión humana</t>
  </si>
  <si>
    <t>word, excel, pdf</t>
  </si>
  <si>
    <t>Abogado de asuntos corporativos y laborales
Gerente jurídica</t>
  </si>
  <si>
    <t>IC/R-ID-DM</t>
  </si>
  <si>
    <t>GJ-PJ-ACT-003</t>
  </si>
  <si>
    <t>Informes de seguimiento y control</t>
  </si>
  <si>
    <t>Informes para entes de control y comités internos de la Gerencia jurídica</t>
  </si>
  <si>
    <t>Externo:
- SuperSalud
- Informes SIRECI - Contraloria
- Informes comité técnico jurídico
Internos:
- Provisiones de contingencia
- contraleria delegada
Se manejan informes de otras temáticas:
- Tutelas
- Contratación administrativa
- Contratación salud</t>
  </si>
  <si>
    <t>Drive - Del colaborador Aldo Rojas (temas Judiciales)
Drive - Del colaborador Carolina Ortegon (temas Sancionatorios)
Correo electrónico
Cargue en plataformas de entidades</t>
  </si>
  <si>
    <t>Abogados apoderados con acceso a los drive para alimentar información</t>
  </si>
  <si>
    <t>UI-IA-DM</t>
  </si>
  <si>
    <t>Gestión de soluciones informáticas</t>
  </si>
  <si>
    <t>CP-GTE-GSI-001</t>
  </si>
  <si>
    <t>GTE-GSI-ACT-001</t>
  </si>
  <si>
    <t>Información sobre aplicativos desarrollados</t>
  </si>
  <si>
    <t>Considera los elementos que se elaboran para el desarrollo, prueba y puesta en producción de aplicativos</t>
  </si>
  <si>
    <t>Incluye:
- Documentación de diseño
- Documentación de pruebas
- Documentación técnica de los aplicativos
- Modelo de datos de la solución informática
- Actas comité de cambios
- Código fuente</t>
  </si>
  <si>
    <t xml:space="preserve">Doc diseño - Drive por aplicación
proyectosoluciones@sos.com.co
Email - documentación pruebas funcionales
Sonarqube - revisión código estático
Modelo de datos - Enterprise Architect y BD
Isolucion
Mantis - Registro y gestión de no conformidades en desarrollo
Código fuente - Repositorio configuraciones </t>
  </si>
  <si>
    <t>Datos drive unificado - paso datos drive de personal retirado</t>
  </si>
  <si>
    <t>pdf. word. excel, archivos de enterprise architect</t>
  </si>
  <si>
    <t>Equipo de soluciones informáticas</t>
  </si>
  <si>
    <t>GTE-GSI-ACT-002</t>
  </si>
  <si>
    <t>Tickets solicitudes sobre aplicativos</t>
  </si>
  <si>
    <t>Tickets a través de los cuales se gestinan solicitudes de provisión, incidentes y eventos de mantenimiento sobre aplicativos de la entidad</t>
  </si>
  <si>
    <t>Incluye:
- Tickets provisión (desarrollo o adquisición) aplicativos
- Tickets mantenimiento aplicativos</t>
  </si>
  <si>
    <t>Aranda</t>
  </si>
  <si>
    <t>Formato de app</t>
  </si>
  <si>
    <t>UI-IM_DM</t>
  </si>
  <si>
    <t>GTE-GSI-ACT-004</t>
  </si>
  <si>
    <t>Informe de gestión de soluciones informáticas</t>
  </si>
  <si>
    <t>Incluye:
- Informes de gestión del proceso a partir de resultado interno
- Informes de gestión de proveedores que soporten la presentación de resultados del proceso</t>
  </si>
  <si>
    <t>Power BI</t>
  </si>
  <si>
    <t>Gestión del talento humano</t>
  </si>
  <si>
    <t>Seguridad y salud en el trabajo</t>
  </si>
  <si>
    <t>CP-GTH-SST-001</t>
  </si>
  <si>
    <t>GTH-SST-ACT-001</t>
  </si>
  <si>
    <t>Información de requisitos de SST</t>
  </si>
  <si>
    <t>Información sobre los requisitos de SST que deben ser aplicables en la organización basado en brechas de cumplimiento</t>
  </si>
  <si>
    <t>Incluye:
- Matriz legal de requisitos de SST
- Brechas de cumplimiento de estándares mínimos</t>
  </si>
  <si>
    <t>Correo electrónico
Drive cuenta Líder SST</t>
  </si>
  <si>
    <t>Bienestar, Seguridad y Salud en el trabajo</t>
  </si>
  <si>
    <t>Excel. word, pdf</t>
  </si>
  <si>
    <t>Equipo de trabajo SST (Líder y analista)</t>
  </si>
  <si>
    <t>GTH-SST-ACT-002</t>
  </si>
  <si>
    <t>Información de riesgos de SST</t>
  </si>
  <si>
    <t>Información sobre la identificación de peligros y evaluación de riesgos de SST y las estrategias para su intervención</t>
  </si>
  <si>
    <t>Incluye:
- Matriz de riesgos de SST --- incluye toda la documentación
- Estrategias de intervención en riesgos
- Programa de vigilancia epidemiológica
- Reportes de condiciones inseguras
- Planes de acción ante condiciones inseguras</t>
  </si>
  <si>
    <t>Drive cuenta Líder SST
Drive cuenta Analista SST</t>
  </si>
  <si>
    <t>GTH-SST-ACT-003</t>
  </si>
  <si>
    <t>Información del sistema de gestión de SST</t>
  </si>
  <si>
    <t>Información sobre el programa de SST en proceso de ejecución para el cumplimiento normativo</t>
  </si>
  <si>
    <t>Incluye:
- Plan de trabajo de SST
- Evidencia de cumplimiento de actividades
- Documentación del sistema de gestión (programas, sistemas de vigilancia epidemiológica, estudios de caso de salud)
- Actas (comités de convivencia - paritario, brigada de emergencias, entrega de implementos protección personal)
- Documentación de capacitaciones</t>
  </si>
  <si>
    <t>GTH-SST-ACT-004</t>
  </si>
  <si>
    <t>Información de accidentes, incidentes, enfermendades laborales</t>
  </si>
  <si>
    <t>Considera elementos sobre la atención , reporte y gestión de accidentes e incidentes laborales</t>
  </si>
  <si>
    <t>Incluye:
- Reportes de accidente o incidente
- Informes de invetigaciones y recomendaciones
- Informes de investigación a la ARL
- Documentación de tramites administrativos con IPS
- Documentación de incapacidades (incluyendo soportes)</t>
  </si>
  <si>
    <t>GTH-SST-ACT-006</t>
  </si>
  <si>
    <t>Informe de gestión de SST</t>
  </si>
  <si>
    <t>Incluye:
- Informes de gestión del proceso a partir de resultado interno
- Informes de gestión de proveedores que soporten la presentación de resultados del proceso
- Indicadores de gestión de acuerdo con la norma (se han establecido 19 indicadores con seguimiento mensual)</t>
  </si>
  <si>
    <t>Tutelas, desacatos y sanciones</t>
  </si>
  <si>
    <t>GJ-TDS-ACT-001</t>
  </si>
  <si>
    <t>Información de tutelas</t>
  </si>
  <si>
    <t>Todos los documentos que hacen parte de la acción de tutela</t>
  </si>
  <si>
    <t>Incluye:
- Auto admisorio
- Fallo de tutela
- Impugnación fallo tutela (Opcional según el caso)
- Requerimiento judicial (Opcional según el caso)
- Apertura formal (Opcional según el caso)
- Apertura a pruebas (Opcional según el caso)
- Sanción (Opcional según el caso)
- Confirmación de sanción (Opcional según el caso)
- Revocatoria de sanción (Opcional según el caso)
- Archivo de desacato (Opcional según el caso)</t>
  </si>
  <si>
    <t>Orion - Repositorio documentos
Correo de notificaciones judiciales
notificacionesjudiciales@sos.com.co</t>
  </si>
  <si>
    <t>Coordinación de tutelas</t>
  </si>
  <si>
    <t>PDF en Orion</t>
  </si>
  <si>
    <t>Correo - Acceso por Auxiliar jurídico (Paola Vinasco)
Orion - Acceso por perfiles según funcionalidad requerida</t>
  </si>
  <si>
    <t>Sistema integrado de gestión</t>
  </si>
  <si>
    <t>Gestión de proyectos</t>
  </si>
  <si>
    <t>CP-GDO-GPR-001</t>
  </si>
  <si>
    <t>GDO-GPR-ACT-001</t>
  </si>
  <si>
    <t>Información de mejoramientos a los procesos</t>
  </si>
  <si>
    <t>Incluye:
- Plan de trabajo
- Entregables
- Informes de avances y seguimiento
- Solicitudes de cambios (cuando aplique)
- Actas de entrega y recepción de entregables
- Documentación de cierre</t>
  </si>
  <si>
    <t>Drive proyectos de mejoramiento - Datos drive unificado
Seguimientos, presentaciones, cierre de avances - A través de correo electrónico</t>
  </si>
  <si>
    <t>Los accesos los gestiona los líderes de proyecto de mejoramiento, falta generar seguimiento a los permisos y retirarlos cuando alguien cambia de proyecto</t>
  </si>
  <si>
    <t>Gerencia de procesos y análisis de información</t>
  </si>
  <si>
    <t>Ingenieros y líderes de procesos asignados para cada plan de mejoramiento particular</t>
  </si>
  <si>
    <t>Direccionamiento estratégico</t>
  </si>
  <si>
    <t>GDO-GPR-ACT-002</t>
  </si>
  <si>
    <t>Información de direccionamiento estratégico</t>
  </si>
  <si>
    <t>Incluye:
- Definiciones de estrategia de negocio
- Insumos de decisiones frente a costo y contratación (articular a los gerente para logro de resultados)
- Entes de control (información relacionada con iniciativas a decisiones estratégicas)
- Junta directiva y asamblea (insumo y seguimiento de compromisos)
- Información financiera, operativa, administrativa para la gestión de estrategias
- Información administrativa humana (cambios en roles a nivel directivo)
- Acceso a información de sanciones, demandas a la EPS
- Información estratégica para relacionamiento con terceros</t>
  </si>
  <si>
    <t>Correo electrónico
Equipo de cómputo Coordinador de gestión integral, proyectos e innovación</t>
  </si>
  <si>
    <t>Gerentes, directores
Dirección ejecutiva y asistente de gerencia
Miembros de junta y asamblea</t>
  </si>
  <si>
    <t>Gestión de calidad</t>
  </si>
  <si>
    <t>CP-SIG-GCL-001</t>
  </si>
  <si>
    <t>SIG-GCL-ACT-001</t>
  </si>
  <si>
    <t>Información de gestión de calidad</t>
  </si>
  <si>
    <t>Incluye:
- Diagnóstico de cumplimiento
- Información de objetivos y metas en el sistema de gestión de calidad
- DOFA
- Documentación de partes interesadas y requisitos
- Alcance del sistema
- Información de revisión por la dirección
- Información de evaluación de desempeño (conformidad de productos y servicios, satisfacción del cliente, desempeño de proveedores)
- Información de colaboradores de S.O.S. (perfiles con nombre, usuario de red, cargo) - Isolucion
- Indicadores
- Información de objetivos y metas en el modelo de madurez de procesos
- Documentación de procesos(caracterizaciones, estándares, manuales, instructivos, políticas)
- Indicadores de gestión de procesos
- Mapa de procesos, listado documentos, normograma (Isolucion)
- Actas
Las actas de junta las maneja Diego Camilo actualmente.  Pero la empezará a manejar la asistente de gerencia. Sin embargo dado que la asistente es reciente, el flujo está en revisión</t>
  </si>
  <si>
    <t>Aura Santos - Administradora encargada de la app
Accesos basado en roles y perfiles de la herramienta</t>
  </si>
  <si>
    <t>Gerente de procesos y análisis de información</t>
  </si>
  <si>
    <t>Formatos admitidos por la herramienta</t>
  </si>
  <si>
    <t>Equipo de gestión de calidad</t>
  </si>
  <si>
    <t>Administración de riesgos organizacionales</t>
  </si>
  <si>
    <t>CP-SIG-SIR-001</t>
  </si>
  <si>
    <t>SIG-SIR-ACT-001</t>
  </si>
  <si>
    <t>Información del subsistema de riesgos en salud</t>
  </si>
  <si>
    <t>Incluye:
- Plan de capacitación de riesgos (registros de asistencia)
- Matrices de riesgos (DOFA, Riesgos, matrices de calor inherente y residual)
- Planes de acción para controles con novedades
- Perfil de riesgo de la organización
- Respuesta a solicitudes y requerimientos de terceros
- Pruebas de control y resultados</t>
  </si>
  <si>
    <t>Drive compartido del área desde Datos drive unificado - por carpeta por territorio incluyendo los riesgos de todos los subsistemas</t>
  </si>
  <si>
    <t>Gerencia de riesgos y cumplimiento</t>
  </si>
  <si>
    <t>Equipo de riesgos y cumplimiento</t>
  </si>
  <si>
    <t>IC/R-IA-DM</t>
  </si>
  <si>
    <t>SIG-SIR-ACT-002</t>
  </si>
  <si>
    <t>Información del subsistema de riesgos actuarial</t>
  </si>
  <si>
    <t>Incluye:
- Plan de capacitación de riesgos (registros de asistencia)
- Matrices de riesgos (DOFA, Riesgos, matrices de calor inherente y residual)
- Planes de acción para controles con novedades
- Pruebas de back y stresstesting de reservas técnicas, flujo de caja e inversiones para conocimiento del comité de riesgos
- Perfil de riesgo de la organización
- Respuesta a solicitudes y requerimientos de terceros
- Pruebas de control y resultados</t>
  </si>
  <si>
    <t>SIG-SIR-ACT-003</t>
  </si>
  <si>
    <t>Información del subsistema de riesgos de crédito</t>
  </si>
  <si>
    <t>SIG-SIR-ACT-004</t>
  </si>
  <si>
    <t>Información del subsistema de riesgos de liquidez</t>
  </si>
  <si>
    <t>SIG-SIR-ACT-005</t>
  </si>
  <si>
    <t>Información del subsistema de riesgos de mercado de capitales</t>
  </si>
  <si>
    <t>SIG-SIR-ACT-006</t>
  </si>
  <si>
    <t>Información del subsistema de riesgo operacional</t>
  </si>
  <si>
    <t>SIG-SIR-ACT-007</t>
  </si>
  <si>
    <t>Información del subsistema de riesgo de fallas de mercado de salud</t>
  </si>
  <si>
    <t>SIG-SIR-ACT-008</t>
  </si>
  <si>
    <t>Información del subsistema de riesgo de grupo</t>
  </si>
  <si>
    <t>SIG-SIR-ACT-009</t>
  </si>
  <si>
    <t>Información del subsistema de riesgo reputacional</t>
  </si>
  <si>
    <t>SIG-SIR-ACT-010</t>
  </si>
  <si>
    <t>Información del subsistema de riesgo lavado de activos y financiación del terrorismo</t>
  </si>
  <si>
    <t>Incluye:
- Plan de capacitación de riesgos (registros de asistencia)
- Matrices de riesgos (DOFA, Riesgos, matrices de calor inherente y residual)
- Planes de acción para controles con novedades
- Reporte de operaciones sospechosas
- Perfil de riesgo de la organización
- Reportes UIAF
- Respuesta a solicitudes y requerimientos de terceros
- Pruebas de control y resultados
- Información Conocimiento del tercero (afiliados, proveedores,prestadores, colaboradores, miembros junta, socios accionanistas)</t>
  </si>
  <si>
    <t>Drive compartido del área desde Datos drive unificado - por carpeta por territorio incluyendo los riesgos de todos los subsistemas
oficialdecumplimiento@sos.com.co</t>
  </si>
  <si>
    <t>Revisar que carpetas debe acceder cada persona dejandolo solo en manos de Lucia, Mabel, Carlos, William</t>
  </si>
  <si>
    <t>Gerente de riesgos y cumplimiento
Coordinadora de cumplimiento
Analista de riesgo sarlaft
Aprendiz riesgos sarlaft</t>
  </si>
  <si>
    <t>SIG-SIR-ACT-011</t>
  </si>
  <si>
    <t>Información del subsistema de riesgos de seguridad y privacidad</t>
  </si>
  <si>
    <t>Incluye:
- Plan de capacitación de riesgos (registros de asistencia)
. Matrices de activos de información
- Matrices de riesgos (DOFA, Riesgos, matrices de calor inherente y residual)
- Planes de acción para controles con novedades
- Planes de tratamiento para riesgos
- Perfil de riesgo de la organización
- Respuesta a solicitudes y requerimientos de terceros
- Pruebas de control y resultados
- Información de RNBD
- Información de reclamos, solicitudes y asesorias en temas de seguridad y privacidad</t>
  </si>
  <si>
    <t>Drive compartido del área desde Datos drive unificado - por carpeta por territorio incluyendo los riesgos de todos los subsistemas
protecciondedatos@sos.com.co</t>
  </si>
  <si>
    <t>SIG-SIR-ACT-012</t>
  </si>
  <si>
    <t>Información del subsistema de riesgos de continuidad de negocio</t>
  </si>
  <si>
    <t>SIG-SIR-ACT-013</t>
  </si>
  <si>
    <t>Información del subsistema de riesgos de SICOF</t>
  </si>
  <si>
    <t>SIG-SIR-ACT-014</t>
  </si>
  <si>
    <t>Información de la Línea ética</t>
  </si>
  <si>
    <t>Formulario de google en acceso de la Gerente de riesgos y cumplimiento para gestión de información de la línea ética</t>
  </si>
  <si>
    <t>Correo electrónico Gerente de riesgos y cumplimiento</t>
  </si>
  <si>
    <t>Google forms</t>
  </si>
  <si>
    <t>Gerente de riesgos y cumplimiento</t>
  </si>
  <si>
    <t>SIG-SIR-ACT-015</t>
  </si>
  <si>
    <t>Información de Control interno</t>
  </si>
  <si>
    <t>Controles de fraude. Información con acceso restringido por la gerente y coordinadoras dado el tipo de datos que se manejan</t>
  </si>
  <si>
    <t>Drive compartido del área desde Datos drive unificado</t>
  </si>
  <si>
    <t>Revisar que carpetas debe acceder cada persona dejandolo solo en manos de Lucia, Mabel, Maribel</t>
  </si>
  <si>
    <t>Gerente de riesgos y cumplimiento
Coordinadora de cumplimiento
Coordinadora gestión de riesgos</t>
  </si>
  <si>
    <t>SIG-SIR-ACT-016</t>
  </si>
  <si>
    <t>Actas comité de apoyo junta directiva</t>
  </si>
  <si>
    <t>Actas con información de riesgos, gobierno organizacional, contraloría, conducta</t>
  </si>
  <si>
    <t>Equipo de cómputo Gerente de riesgos y cumplimiento
Correo electrónico y Drive Gerente de riesgos y cumplimiento</t>
  </si>
  <si>
    <t>word, pdf</t>
  </si>
  <si>
    <t>Cumplimiento del modelo de atención</t>
  </si>
  <si>
    <t>Auditoría médica</t>
  </si>
  <si>
    <t>CMA-AM-ACT-001</t>
  </si>
  <si>
    <t>Información de auditoría hospitalaria y auditoría médica ambulatoria</t>
  </si>
  <si>
    <t>incluye:
- Modelo de auditoría médica (estándar de auditoría)
- Distribución del equipo de auditoría, donde cada equipo maneja su cronograma
- Listas de chequeo y soportes de auditorías en médica (herramientas específicas para toma de muestras, listas de chequeo de pertinencia médica, informe del indicador, plan de acción de acuerdo con hallazgos)  y en hospitalaria (información de notificación hospitalario)
- Soportes en planes de auditoría (información de muestreo)
- Informes de auditoría
- Censos hospitalarios
- Eventos adversos
- Información de trazabilidad del PRU
- Información del ahorro hospitalario
Información relevante y necesaria como parte del proceso de habilitación</t>
  </si>
  <si>
    <r>
      <rPr>
        <rFont val="Calibri"/>
        <color rgb="FF3F3F3F"/>
        <sz val="8.0"/>
      </rPr>
      <t xml:space="preserve">Drive del personal del equipo de trabajo
Responde (herramienta de consulta y para dar respuesta a PQRS)
Encuestas de google drive con formato específico para cada temática
Aplicación auditoria hospitalaria - notificador hospitalario </t>
    </r>
    <r>
      <rPr>
        <rFont val="Calibri"/>
        <color rgb="FF1155CC"/>
        <sz val="8.0"/>
        <u/>
      </rPr>
      <t>centralaplicaciones.sos.com.co</t>
    </r>
  </si>
  <si>
    <t>Notificador hospitalario hemos tenido problemas en registro de información, posterior se revisa y no aparece (TI indica que son problemas de red)
Validación hospitalaria desde notificador -&gt;&gt; debe migrar automático a Responde, pero a veces no pasa y es necesario registrarlo manualmente</t>
  </si>
  <si>
    <t>Jefatura auditoría médica</t>
  </si>
  <si>
    <t>Equipo de auditoría médica ambulatoria y hospitalaria</t>
  </si>
  <si>
    <t>UI - IM - DA</t>
  </si>
  <si>
    <t>CMA-AM-ACT-002</t>
  </si>
  <si>
    <t>Información de seguimiento sobre convenios</t>
  </si>
  <si>
    <t>Incluye:
- Contratos vigentes por periodo
- Tabla de indicadores
- Formato de auditoria
- Informe de ejecución
- Evaluación de desempeño
Trabajado con áreas de Actuaria, Garantía de la Calidad, Auditoría médica (hospitalaria y ambulatoria)
Información relevante y necesaria como parte del proceso de habilitación</t>
  </si>
  <si>
    <t>Drive de la Analista de seguimiento a contratos</t>
  </si>
  <si>
    <t>word, excel</t>
  </si>
  <si>
    <t>Equipo de seguimiento a convenios</t>
  </si>
  <si>
    <t>Gestión de la prestación de servicios en salud</t>
  </si>
  <si>
    <t>Autorización y direccionamiento de servicios</t>
  </si>
  <si>
    <t>CP-GES-AYD-001</t>
  </si>
  <si>
    <t>GES-AYD-ACT-001</t>
  </si>
  <si>
    <t>Información sobre prestación de servicios</t>
  </si>
  <si>
    <t>Incluye:
- Solicitudes de servicio recibidas y validadas
- Información de direccionamiento de prestación de servicios
- Solicitudes de remisión, hospitalización o servicios
- Ordenes de prestación de servicio
- Información de análisis sobre desviaciones en prescripción médica
- Análisis de ejecución de costos médicos
- Plan de intervención a prestadores</t>
  </si>
  <si>
    <t>Gerencia prestación servicios en salud</t>
  </si>
  <si>
    <t>Gestión farmaceutica</t>
  </si>
  <si>
    <t>CP-GES-GFA-001</t>
  </si>
  <si>
    <t>GES-GFA-ACT-001</t>
  </si>
  <si>
    <t>Información sobre operadores y prestadores de medicamentos y dispositivos médicos</t>
  </si>
  <si>
    <t>Información sobre operadores y prestadores de medicamentos y dispositivos médicos para su vinculación y gestión</t>
  </si>
  <si>
    <t>Incluye:
- Información de convenios (contrato, anexos de contrato - cláusulas de confidencialidad, notas técnicas)
- Información del operador (rut, camara comercio, representación legal, revisión sarlaft, propuesta de funcionamiento del operador)
- Información de portafolios (actualizaciones y precios)
- Informes de dispensación (cantidades, ubicaciones, etc) - en computador de cada uno adicional al drive
- Informes de pendientes de entrega (cantidades, ubicaciones, etc) - en computador de cada uno adicional al drive
- Información de auditoria del contrato (tarifas, servicio, que lo que se pacta es lo que se dispensa, etc)
- Matrices farmaceuticas (información de medicamentos con tarifas) - con claves en archivos y con campos protegidos
En temas de fraude y corupción por el tipo de información está sujeto a que se úeda dar, pero por el flujo de información hay revisión por varios procesos que minimiza el riesgo</t>
  </si>
  <si>
    <t>Plataforma ItBid - acceso solo por una cuenta del equipo (Patricia Peña y Jhon Trejos comparten cuenta)
Drive del personal  por cada persona y se comparte entre el grupo
Correo electrónico
Carpeta para guardar información del área en \\clargus\documentosos\ReqEntesTerritoriales\Gestion de medicamentos</t>
  </si>
  <si>
    <t>Gerencia de Gestión farmaceutica</t>
  </si>
  <si>
    <t>Personal de coordinación de gestión farmaceútica</t>
  </si>
  <si>
    <t>GES-GFA-ACT-002</t>
  </si>
  <si>
    <t>Información de medicamentos y dispositivos médicos</t>
  </si>
  <si>
    <t>Información de medicamentos y dispositivos médicos de gestión interna, análisis y seguimiento de los servicios</t>
  </si>
  <si>
    <t>Incluye:
- Portafolio de productos
- Informes de agotamiento, desabastecimiento, retirados (seguimiento)
- Informes de alertas públicas INVIMA
- Informes de manejo de eventos adversos (análisis sobre los eventos para toma de acciones) - si es de conocimiento puede dar pie a temas de demandas, quejas, etc, por los usuarios.
- Acta de retiro de productos del portafolio</t>
  </si>
  <si>
    <t>Farmacovigilancia (Nathalia Burbano)
Drive compartido con operador de Cruz verde, Comfandi  para registro de casos (queda desde datos drive unificado)</t>
  </si>
  <si>
    <t>Tecnovigilancia (revisarlo en matriz auditoría médica)</t>
  </si>
  <si>
    <t>Nathalia Burbano, Jhon Trejos y los externos de Cruz verde y Comfandi</t>
  </si>
  <si>
    <t>Medicina laboral</t>
  </si>
  <si>
    <t>CP-GES-UMT-001</t>
  </si>
  <si>
    <t>GES-UMT-ACT-001</t>
  </si>
  <si>
    <t>Información sobre incapacidades</t>
  </si>
  <si>
    <t>Información sobre incapacidades temporales</t>
  </si>
  <si>
    <t>Incluye:
- Información de reconocimiento de incapacidad
- Informes sobre estados de incapacidad
- Información de recobros de licencias a ADRES
- Información de recobros a ARL
- Informes sobre calificación y certificación de pérdida de capacidad laboral
- Información de siniestralidad
- Exceles auditoría médica, devoluciones, creación de médicos / dentro de drive de correo de recepción. Tenemos aquí una carpeta para historias clínicas</t>
  </si>
  <si>
    <t>Correo electrónico - recepción
recepción incapacidades@sos.com.co
Se baja a las compartidas
Carpetas compartidas Drive del correo de recepción - Información (incapacidad y soportes)
Aplicativo SIIS - información incapacidades</t>
  </si>
  <si>
    <t>Se dió un evento de pérdida de información por fallas en las carpetas</t>
  </si>
  <si>
    <t>Gerencia medicina del trabajo</t>
  </si>
  <si>
    <t>Radicadores de incapacidades</t>
  </si>
  <si>
    <t>GES-UMT-ACT-002</t>
  </si>
  <si>
    <t>Información de cumplimiento en medicina laboral</t>
  </si>
  <si>
    <t>Considera los elementos para dar cumplimiento a solicitudes de ley, PQRD y hallazgos de auditorías para apoyar respuesta por ejemplo de restitución</t>
  </si>
  <si>
    <r>
      <rPr>
        <rFont val="Calibri"/>
        <color rgb="FF3F3F3F"/>
        <sz val="8.0"/>
      </rPr>
      <t xml:space="preserve">Incluye:
- Respuesta a solicitudes de ley
</t>
    </r>
    <r>
      <rPr>
        <rFont val="Calibri"/>
        <color rgb="FF000000"/>
        <sz val="8.0"/>
      </rPr>
      <t>- Respuesta a PQRD</t>
    </r>
    <r>
      <rPr>
        <rFont val="Calibri"/>
        <color rgb="FF3F3F3F"/>
        <sz val="8.0"/>
      </rPr>
      <t xml:space="preserve">
- Planes de acción para cierre de hallazgos de auditoría
- Planes de mejoramiento
- Informes</t>
    </r>
  </si>
  <si>
    <t>infomta@sos.com.co
notificaciones de accidentes de trabajo, enfermedad laboral y gestión de calificación
pqrdmedicinalaboral@sos.com.co
Correo a cargo de Mayerly Valois
abuso derecho@sos.com.co
Correo a cargo de Diana Paola Castro</t>
  </si>
  <si>
    <t>Encargados de cuentas de correo electrónico</t>
  </si>
  <si>
    <t>GES-UMT-ACT-003</t>
  </si>
  <si>
    <t>Accidentes de trabajo enfermedad laboral</t>
  </si>
  <si>
    <t>Incluye:
- Notificaciones por correo y físicas en accidentes de trabajo y enfermedad laboral
- Información de calificación de enfermedades laborales y accidentes
- Soportes de usuarios y afiliados para gestionar los casos (historias clínicas, copias de documentos de identidad, calificaciones de origen, entre otros)
- Información de la gestión de recobros (compartida con áreas Ingresos)</t>
  </si>
  <si>
    <t>Física de periodos anteriores en archivo activo</t>
  </si>
  <si>
    <t>Correo electrónico y drive - infomta@sos.com.co
Aplicativo Salud - Funcionalidad Notificaciones ALEL (solo se ingresa texto, no documentación)</t>
  </si>
  <si>
    <t>Equipo área de medicina del trabajo tiene perfiles acceso a ALEL</t>
  </si>
  <si>
    <t>GES-UMT-ACT-004</t>
  </si>
  <si>
    <t>Notificaciones de los CRH (conceptos de rehabilitación y de pérdida de capacidad laboral)</t>
  </si>
  <si>
    <t>Notificaciones de los CRH conceptos de rehabilitación y de PCL pérdida de capacidad laboral</t>
  </si>
  <si>
    <t>Incluye:
- Certificado de fondo de pensión
- Formato de CRH
- Formato PCL
- Récord de incapacidad
- Remisión al fondo de pensiones
- Soportes de historias clínica, exámenes
- Cartas de concepto según el caso
- Matriz seguimiento de casos
Hay reglamento legal en el caso de PCL, que incluye tiempos de respuesta y gestión
Conceptos de CRH tienen plazo de 180 días, si no se cumple se tiene que hacer pago de incapacidades</t>
  </si>
  <si>
    <t>Notificaciones físicas dirigidas a Colpensiones - Enviado en sobre y nos quedamos copia de notificación con acuse de recibido
Se envían a digitalizar  y se visualizan por Visos y copia en correo de Maria del Pilar</t>
  </si>
  <si>
    <t>Drive - Correo electrónico
notificacionesmedicinalaboral@sos.com.co
Aplicativo Salud</t>
  </si>
  <si>
    <t>Planeación de la oferta</t>
  </si>
  <si>
    <t>CP-GRI-PLO-001</t>
  </si>
  <si>
    <t>GRI-PLO-ACT-001</t>
  </si>
  <si>
    <t>Información oferta de prestadores de servicio</t>
  </si>
  <si>
    <t>Incluye:
- Matriz de suficiencia (construida 1 vez al año con info de demanda agregada que entrega equipo de Actuaría) - Manejada por territoriedad y capacidad instalada
- Información sobre redes de prestadores
- Completitud de la red
- Informe de gestión mensual (distribución de riesgos compartido por IPS primarias, mapa de la red por municipio, estimación de la oferta, población sin red)
- Comités de UTC (formato de brechas por sede mensual o cuando se requiere)
- Información de población (con datos personales privado)</t>
  </si>
  <si>
    <t>Drive cuenta de Sebastian Ochoa
Correos electrónicos del área y del equipo de trabajo
gestionderedesintegrales@sos.com.co
Equipos de cómputo del equipo</t>
  </si>
  <si>
    <t>Gerencia redes de servicios de salud</t>
  </si>
  <si>
    <t>Equipo de redes integrales
Equipo de actuaria</t>
  </si>
  <si>
    <t>Relacionamiento con el cliente (canales)</t>
  </si>
  <si>
    <t>CP-GEC-CCL-001</t>
  </si>
  <si>
    <t>GEC-CCL-ACT-001</t>
  </si>
  <si>
    <t>Información del modelo de experiencia del usuario</t>
  </si>
  <si>
    <t>Incluye:
- Información Canales de comunicación definidos
- Información de ANS de atención definidos por canal y por área
- Información de herramientas metodológicas y los resultados de  análisis
- Información sobre derechos y deberes de afiliados (definiciones, comunicados, etc.)
- Estudios de satisfacción de usuarios
- Planes de mejoramiento
- Información de métricas de servicio
- Indicadores
- Información de actividades de participación de usuarios
- Información de actividades de rendición de cuentas
- Información de asociación de usuarios
- Reportes de ley a entes de control (Cartas en drive y correo electrónico)
Considerar Formularios utilizados por Orientadores en las IPS (registro) y droguerías (satisfacción del usuario) respecto a temas de privacidad. Avisos de privacidad en sedes - pendiente validar si está en todas las sedes</t>
  </si>
  <si>
    <t>Drive de cada persona del equipo de trabajo - Se comparte acceso entre el equipo
Drive información de MEC - con acceso de Gerencia de experiencia al usuario, coordinador PQRS y Coordinador canales de atención MEC
Aplicación Sin Cola - Aplicativo de turnos para atención presencial
Aplicación CIR - Centro inteligente de reportes
Aplicación Responde
Aplicación QuickWeb
Aplicación BI - Encuesta de satisfacción de la oficina virtual
Oficina virtual afiliados y Oficina virtual empleadores</t>
  </si>
  <si>
    <t>Valoración considerando la criticidad de aplicaciones y la información que se gestiona a través de estas</t>
  </si>
  <si>
    <t>Gerencia de experiencia al usuario</t>
  </si>
  <si>
    <t>Equipo de experiencia al usuario</t>
  </si>
  <si>
    <t>Sistema obligatorio garantia de calidad</t>
  </si>
  <si>
    <t>CP-GRP-SOG-001</t>
  </si>
  <si>
    <t>GRP-SOG-ACT-001</t>
  </si>
  <si>
    <t>Información de planeación de la calidad</t>
  </si>
  <si>
    <t>Incluye:
- Política de calidad en salud y seguridad del paciente
- Plan estratégico para la garantía de la calidad en salud (único para el área)
- Manual del Sistema de Garantía de la Calidad
- Manual seguimiento y evaluación de la RIPSS
- Procedimientos, instructivos y formatos
- Matriz indicadores de seguimiento (datos técnicos del indicador)
- Critlerios contractuales para evaluación de prestadores
- Plan de despliegue y comunicaciones (único para el área)
- Información sobre capacitaciones
- Información sobre comunicaciones (presentaciones, actas, correo, etc)</t>
  </si>
  <si>
    <t>Plataforma Procex (tercero con proveedor Procex software)
Equipo de cómputo del área
Drive equipo de trabajo principalmente de Hector
Isolucion - documentación estándar y políticas</t>
  </si>
  <si>
    <t>Gerencia cumplimiento modelo de atención</t>
  </si>
  <si>
    <t>excel, word, power point, power BI, pdf, txt</t>
  </si>
  <si>
    <t>Equipo Sistema obligatorio garantia de calidad</t>
  </si>
  <si>
    <t>GRP-SOG-ACT-002</t>
  </si>
  <si>
    <t>Información de seguimiento de la calidad</t>
  </si>
  <si>
    <t>Incluye:
- Información auditorias seguimiento a prestadores (habilitación, desempeño) - (se comparte con sedes)
- Informes de cumplimiento de indicadores (se comparte con sedes)
- Planes de mejoramiento
- Información de seguimiento a planes
- Reportes de eventos adversos
- Unidades de análisis y plan de mejora
- Actas de seguimiento con los prestadores
Realizar las auditorías a los prestadores influye en que se pueda continuar con la contratación de servicios</t>
  </si>
  <si>
    <t>Plataforma Procex (tercero con proveedor Procex software)
Equipo de cómputo del área
Drive equipo de trabajo principalmente de Hector</t>
  </si>
  <si>
    <t>Ruta de matriz de indicadores fenix compartido con cumplimiento ha presentado problemas de acceso para edición
https://docs.google.com/spreadsheets/d/1dtaLee_AS220JBhIqWwM2dUqlsQABFGCey-Qo9r3vEA/edit#gid=612329064</t>
  </si>
  <si>
    <t>Administración del talento humano</t>
  </si>
  <si>
    <t>CP-GTH-ADT-001</t>
  </si>
  <si>
    <t>GTH-ADT-ACT-001</t>
  </si>
  <si>
    <t>Información de selección de personal</t>
  </si>
  <si>
    <t>Incluye:
- Información de reclutamiento y selección
- Información de candidatos
- Información de entrevistas y pruebas
- Requisiciones de personal
- Validación de antecedentes con Inspektor
- Entrevistas de retiros</t>
  </si>
  <si>
    <t>Requisiciones en formatos físicos</t>
  </si>
  <si>
    <t>Equipo de cómputo del líder de selección
Drive compartidos por Analistas de selección (información de procesos de selección, requisiciones)
correo HV
hojadevida@sos.com.co
Kactus - información básica del candidato que va a contratación</t>
  </si>
  <si>
    <t>Gerencia de gestión humana</t>
  </si>
  <si>
    <t>word. excel, pdf</t>
  </si>
  <si>
    <t>Equipo administración de gestión humana</t>
  </si>
  <si>
    <t>GTH-ADT-ACT-002</t>
  </si>
  <si>
    <t>Información de contratación de personal</t>
  </si>
  <si>
    <r>
      <rPr>
        <rFont val="Calibri"/>
        <color rgb="FF3F3F3F"/>
        <sz val="8.0"/>
      </rPr>
      <t xml:space="preserve">Carpeta con historia laboral que incluye:
- Documentación y soportes solicitados a seleccionados
- Documentación contractual (contrato, acuerdo de confidencialidad, otrosi, promociones, prórrogas)
- Encargaturas
- Soportes de análisis de antecedentes con Inspektor
</t>
    </r>
    <r>
      <rPr>
        <rFont val="Calibri"/>
        <color rgb="FF000000"/>
        <sz val="8.0"/>
      </rPr>
      <t>- Información de procesos disciplinario (actas de descargos)</t>
    </r>
    <r>
      <rPr>
        <rFont val="Calibri"/>
        <color rgb="FF3F3F3F"/>
        <sz val="8.0"/>
      </rPr>
      <t xml:space="preserve">
Drive SST para exámenes médicos y solo se notifica a Gestión humana el estado para continuar con contratación
- Información de nómina - controles sobre cargos que tienen autorizados pagos extras por turnos, dominicales, etc.</t>
    </r>
  </si>
  <si>
    <t>Carpeta historia laboral - Sede Nacional - Archivador con llave</t>
  </si>
  <si>
    <t>Kactus
Drive compartido con Infraestructura - Se comparten ingresos, retiros, movimientos internos</t>
  </si>
  <si>
    <t>GTH-ADT-ACT-003</t>
  </si>
  <si>
    <t>Información de desvinculación de personal</t>
  </si>
  <si>
    <t>Incluye:
- Notificación de retiro
- Información de liquidación
- Carta laboral
- Retiro de cesantías
- Examen de egreso
- Seguridad social
- Carpeta con historia laboral de inactivos</t>
  </si>
  <si>
    <t>Carpetas de inactivos - Archivo muerto que maneja Servicios administrativos</t>
  </si>
  <si>
    <t>Kactus
Drive compartido con Mesa de Ayuda para ingresos y retiros</t>
  </si>
  <si>
    <t>Desarrollo del talento humano</t>
  </si>
  <si>
    <t>CP-GTH-DTH-001</t>
  </si>
  <si>
    <t>GTH-DTH-ACT-001</t>
  </si>
  <si>
    <t>Información de capacitación organizacional</t>
  </si>
  <si>
    <t>Información de capacitación y entrenamiento organizacional</t>
  </si>
  <si>
    <t>Incluye:
- Plan organizacional de capacitación
- Listas de asistencia (físicas en sede Cali, excel en caso de virtuales)
- Resultados evaluación por capacitación
- Información de elearning
- Información de capacitación definida por la Secretaría de salud
- Base de personal activo (CC, nombre, cargo, área, fecha ingreso, jefe inmediato)
- Información auditorías de capacitación
Asistencia física se registra en el mismo excel de la asistencia virtual para su control</t>
  </si>
  <si>
    <t>Listas de asistencia físicas - AZ en oficina de gestión humana</t>
  </si>
  <si>
    <t>Moodle - contenidos de formación y programáticos
Drive analista formación - excel asistencia (Vicky y Jennifer)</t>
  </si>
  <si>
    <t>Con Moodle hemos tenido situaciones respecto a actualizaciones que hacen que no se hagan en los tiempos requeridos (es necesario contratar a terceros) y lo que implica en costos</t>
  </si>
  <si>
    <t>Equipo desarrollo talento humano</t>
  </si>
  <si>
    <t>GTH-DTH-ACT-002</t>
  </si>
  <si>
    <t>Información del modelo de desarrollo</t>
  </si>
  <si>
    <r>
      <rPr>
        <rFont val="Calibri"/>
        <color rgb="FF3F3F3F"/>
        <sz val="8.0"/>
      </rPr>
      <t xml:space="preserve">Incluye:
- Programa ADI 
- Información de indicadores
- Programación de evaluación de clima y liderazgo
</t>
    </r>
    <r>
      <rPr>
        <rFont val="Calibri"/>
        <color rgb="FF000000"/>
        <sz val="8.0"/>
      </rPr>
      <t>- Resultados de evaluación clima laboral y liderazgo</t>
    </r>
    <r>
      <rPr>
        <rFont val="Calibri"/>
        <color rgb="FF3F3F3F"/>
        <sz val="8.0"/>
      </rPr>
      <t xml:space="preserve">
- Resultados de desempeño colaboradores
- Planes de desarrollo para colaboradores con brechas de desempeño
- Diagnóstico de necesidades de capacitación
- Información sobre evaluaciones de desempeño para procesos de sucesión y escalamiento laboral
- Base de personal activo (CC, nombre, cargo, área, fecha ingreso, jefe inmediato)</t>
    </r>
  </si>
  <si>
    <t>Aplicación competencias
Evaluación clima y liderazgo a través de un proveedor y se realiza virtual
Drive Carmen - informes, presentaciones, etc. generados con información exportada desde Competencias. Base de datos de clima laboral</t>
  </si>
  <si>
    <t>Gestión contable</t>
  </si>
  <si>
    <t>CP-GFF-CON-001</t>
  </si>
  <si>
    <t>GFF-CON-ACT-001</t>
  </si>
  <si>
    <t>Información contable</t>
  </si>
  <si>
    <t xml:space="preserve">Incluye:
- Cronograma de cierre contable
- Registros contabilizados (movimientos contables, provisiones, depreciaciones, amortizaciones)
- Conciliaciones (activos fijos, recaudos PBS, bancos, módulo de diferidos, declaración retención en la fuente, IVA, nómina, cuentas médicas, giros y traslados del proceso de conciliación)
</t>
  </si>
  <si>
    <t>Aplicativo CG/IFS</t>
  </si>
  <si>
    <t>No se cuenta con un aplicativo integral para la gestión de la información</t>
  </si>
  <si>
    <t>Gerente de contabilidad</t>
  </si>
  <si>
    <t>Gerente de contabilidad
Soluciones tecnológicas</t>
  </si>
  <si>
    <t>Propio de aplicativo</t>
  </si>
  <si>
    <t>Equipo de gestión contable (perfiles de acceso en aplicación)</t>
  </si>
  <si>
    <t>GFF-CON-ACT-002</t>
  </si>
  <si>
    <t>Información estados financieros y obligaciones tributarias</t>
  </si>
  <si>
    <t xml:space="preserve">Incluye:
- Estados financieros
- Declaración de impuestos
- Reportes a entes de control (en información exógena, ventas, compras se puede tener información de personas naturales)
Reporte a supersalud según solicita Circular 016 </t>
  </si>
  <si>
    <t>Aplicativo Unit4 Agresso
Aplicativo CG/IFS</t>
  </si>
  <si>
    <t>Equipo de contabilidad</t>
  </si>
  <si>
    <t>Gestión de ingresos</t>
  </si>
  <si>
    <t>CP-GFR-GDI-001</t>
  </si>
  <si>
    <t>GFR-GDI-ACT-001</t>
  </si>
  <si>
    <t>Información recaudos POS</t>
  </si>
  <si>
    <t>Información recaudos PBS</t>
  </si>
  <si>
    <t>Incluye:
- Presupuesto por tipo de ingreso
- Información de planilla PILA
- Información sobre UPC
Proceso de corrección de registros con ADRES</t>
  </si>
  <si>
    <t>Aplicativo de Recaudo - se reciben archivos txt de los operadores de PILA - y esta información se cruza contra los reportes bancarios (conciliación)
Aplicativo Greco (consulta unificada) - se alimenta de la información de Recaudo una vez hechas las validaciones
Aplicativo Rezagos</t>
  </si>
  <si>
    <t>Jefatura gestión de ingresos</t>
  </si>
  <si>
    <t>BD propias de aplicativos</t>
  </si>
  <si>
    <t>Equipo de gestión de ingresos</t>
  </si>
  <si>
    <t>GFR-GDI-ACT-002</t>
  </si>
  <si>
    <t>Información recaudos PAC</t>
  </si>
  <si>
    <t>Incluye:
- Presupuesto por tipo de ingreso
- Información de tarifas
- Facturación por afiliado o empresa
Pagos por Banco, PSE, o AvalPay</t>
  </si>
  <si>
    <t>Aplicativo de cartera - Reportes bancarios - cruce contra facturación (conciliación)
Desde información de Cartera se alimenta Consulta unificada
Aplicativo Rezagos (consulta de información de qué información se tiene)</t>
  </si>
  <si>
    <t>GFR-GDI-ACT-003</t>
  </si>
  <si>
    <t>Información recaudos No PBS</t>
  </si>
  <si>
    <t>Incluye:
- Presupuesto por tipo de ingreso
- Información de facturación radicada (basado en IPS o EPS según tipo de cobro)</t>
  </si>
  <si>
    <t>Manejado por SQL - directamente en el AS400 (con scripts que se tienen desde el acceso al servidor virtual)
Con esto se informa a tesorería para que generen los pagos. Y desde recobros se aplica por medio de AS400</t>
  </si>
  <si>
    <t>GFR-GDI-ACT-004</t>
  </si>
  <si>
    <t>Información recaudos Subsidiado</t>
  </si>
  <si>
    <t>Incluye:
- Presupuesto por tipo de ingreso
- Información sobre UPC</t>
  </si>
  <si>
    <t>SFTP disponible por ADRES con archivos de liquidación, restitución y causales de glosas
Los archivos se cargan en SQL - y se tienen que generar los scripts para sacar la información requerida del dashboard para gestionar la información</t>
  </si>
  <si>
    <t>En proceso de creación de calculo automático para automatizar este proceso - junto con el equipo de Tecnología</t>
  </si>
  <si>
    <t>Gestión de tesorería y recursos financieros</t>
  </si>
  <si>
    <t>CP-GFF-RFI-001</t>
  </si>
  <si>
    <t>GFF-RFI-ACT-001</t>
  </si>
  <si>
    <t>Información sobre administración de pagos</t>
  </si>
  <si>
    <t>Incluye:
- Escenarios de pagos mensuales y anual (Definición y seguimiento)
- Información de seguimiento sobre saldos de cuentas
- Comprobantes de pagos (interfaz entre CXP y contabilidad)
- Información sobre movimientos bancarios
- Información sobre conciliación de flujo de efectivo
- Información de recaudo (arqueo de caja)
En comprobantes de pago y BD de pago podemos tener nombre, cuenta de persona natural. Formato de creación de prestadores y aportantes empresas (hay cláusulas de autorización manejo información desde Registro). Medicina laboral y compras en salud también lo manejan</t>
  </si>
  <si>
    <t xml:space="preserve">Equipos de tesorería - Macros excenarios de pagos 
Correo electrónico - macros entre tesorería y gestión financiera
CXP
Caja
</t>
  </si>
  <si>
    <t>Gerencia de planeación financiera</t>
  </si>
  <si>
    <t>Excel, BD en aplicación</t>
  </si>
  <si>
    <t>Equipo de tesorería</t>
  </si>
  <si>
    <t>A. Información del Activo de Soporte</t>
  </si>
  <si>
    <t>Dependencia/Área</t>
  </si>
  <si>
    <t>Proceso/ Procedimiento</t>
  </si>
  <si>
    <t>Masterbase</t>
  </si>
  <si>
    <t>Aplicación para envio de comunicaciones externas</t>
  </si>
  <si>
    <t>Portal web</t>
  </si>
  <si>
    <t>Sitio web de SOS</t>
  </si>
  <si>
    <t>Webmaster desde equipo de comunicaciones
Mantenimiento con tecnologia</t>
  </si>
  <si>
    <t>Drive</t>
  </si>
  <si>
    <t>Servicio de Workspace para almacenamiento de archivos</t>
  </si>
  <si>
    <t>Google</t>
  </si>
  <si>
    <t>Gerencia Comercial</t>
  </si>
  <si>
    <t>Coordinación de registro</t>
  </si>
  <si>
    <t>Génesis</t>
  </si>
  <si>
    <t>Aplicación que permite realizar el registro de la afiliación o registro de empresa desde la radicación hasta la vinculación
e ingreso a la base de datos, soportada con la respectiva captura de documentos soporte y aplicación de novedades o
cambios de informacio reportados por los afiliados. Las principales opciones son:
1. Radicación Formularios de afiliacion y empleadores.
2. Administración de Guías.
3. Ingreso Formularios.
4. Prceso de validacion y traspaso de formularios.
5. Revision de formularios de afiliacion y emleadores.
6. Consulta de Formularios de afiliacion y empleadores.
7. Informes.
8. Generancion de Novedades de afiliacion y empleadores.</t>
  </si>
  <si>
    <t>Desarrollo interno
Operación en cloud
BD SQL Server 2019
S.O. Windows Server</t>
  </si>
  <si>
    <t>Parámetros</t>
  </si>
  <si>
    <t>Aplicación que permite gestionar (crud) de los parametrosque son utilizados en los procesos
1- Gestion parametros de afiliacion y novedades,
2-Gestion parametros cartera PBS
3-Gestion parametros cartera PAC,
4-Gestion parametros Recaudos.
Por ejemplo (Sedes de SOS, ciudades, departamentos, tipo de cotizante, % de cotización, salarios, parentescos, motivos
de devolución para novedades y formularios, plazos de pago, etc)</t>
  </si>
  <si>
    <t>Productos</t>
  </si>
  <si>
    <t>Aplicación que permite realizar la parametrización de los diferentes productos que comercializa la compañía y gestiona la información relacionada con los convenios comerciales que se tienen con los diferentes empleadores.
Las principales opciones son:
1. Administracion de productos.
2. Administración de modelos.
3. Asociación Modelos a Productos.
4. Asociación Producto - Aportante.
5. La aplicacion de novedades.</t>
  </si>
  <si>
    <t>Visos</t>
  </si>
  <si>
    <t>Aplicación que realiza la consulta de Imágenes de documentos de procesos de negocio
1. visualización, impresión y descarga de Imágenes
digitalizadas</t>
  </si>
  <si>
    <t>En este servidor se almacenan los informes de gestión del área</t>
  </si>
  <si>
    <t>ItBid</t>
  </si>
  <si>
    <t>Aplicación que permite la gestión de los procesos de compra de la organización, sus principales opciones son:
1.eSourcing: Motor de RFx
2. eSourcing: Motor de Subastas
3. Gestión de Contratos
4. Gestión de Proyectos
5. Gestión de Proveedores - Homologación
6.Solicitudes de Compra (Requisiciones)
7. Centro de Mensajes
8. Flujo de Autorizaciones
9. Administración</t>
  </si>
  <si>
    <t>SQL Server 2019
Windows server
Nube</t>
  </si>
  <si>
    <t>Planeación financiera</t>
  </si>
  <si>
    <t>Red de Salud</t>
  </si>
  <si>
    <t>Aplicación que permite administrar los datos correspondientes a prestaciones y prestadores, las principales funcionalidades son:
1. Administración (creación,modificación) de prestaciones, medicamentos, insumos
2. Administración de convenios servicios, medicamentos , pgp
3. Administración de Prestadores, Profesionales
4. Administración de modelos de tarificación SOAT,ISS, lista precios
5. Administración de parametros tipos de financiamento
6. Administración de precios techo</t>
  </si>
  <si>
    <t>Coordinación de parámetros</t>
  </si>
  <si>
    <t xml:space="preserve">Google </t>
  </si>
  <si>
    <t xml:space="preserve">Gestión Comercial </t>
  </si>
  <si>
    <t xml:space="preserve">Mercadeo </t>
  </si>
  <si>
    <t>Aplicación que permite administrar los datos correspondientes a prestaciones y prestadores, las principales funcionalidades son:
1. Administración (creación,modificación) de prestaciones, medicamentos, insumos
2. Administración de convenios servicios, medicamentos, pgp
3. Administración de Prestadores, Profesionales
4. Administración de modelos de tarificación SOAT,ISS, lista precios
5. Administración de parametros tipos de financiamento
6. Administración de precios techo</t>
  </si>
  <si>
    <t>BD SQL Server 2019
SO Windows server
En nube</t>
  </si>
  <si>
    <t>Aplicación que permite la administración del Sistema de Gestión de Calidad como:
1. Actas
2. Control de documentos
3. Mapa de procesos
4. Mejoramiento Continuo
5. Flujo de tareas</t>
  </si>
  <si>
    <t>Gerencia conocimiento en salu</t>
  </si>
  <si>
    <t>Aplicativo Procex</t>
  </si>
  <si>
    <t>Aplicativo externo para calculo de indicadores de acuerdo con resolución para atención y mantenimiento de programas de salud</t>
  </si>
  <si>
    <t>Revisar en cumplimiento al modelo de atención - auditoria de calidad</t>
  </si>
  <si>
    <t>Auditoria de calidad</t>
  </si>
  <si>
    <t>Salud</t>
  </si>
  <si>
    <t>Notificaciones de mortalidad por vigilancia epidemiológica para actualización del estado de usuarios</t>
  </si>
  <si>
    <t>Pueden haber mejoras sobre funcionalidades a partir de solicitudesde SOS que realiza el proveedor</t>
  </si>
  <si>
    <t>fuentes conciliación pagos y fuente prestador</t>
  </si>
  <si>
    <t>Cargue en \\clhermes\Conciliaciones\Fuente</t>
  </si>
  <si>
    <t>Se han presentado problemas de intermitencia con la ruta, sin embargo, a mejorado. Aún se presentan inconsistencia en información que trae y debe ser revisada por el equipo</t>
  </si>
  <si>
    <t>Infraestructura tecnológica</t>
  </si>
  <si>
    <t>Servicio de almacenamiento en SOS</t>
  </si>
  <si>
    <t>Cuentas médicas
(Silmed)</t>
  </si>
  <si>
    <t>Aplicación que realiza las siguientes funcionalidades:
1. Radicación de facturas
2. Liquidación de facturas
3. Validación frente convenios
4. Generación de interfaz contable
5. Aplicación de devoluciones y glosas
6. Generación notas crédito y débito</t>
  </si>
  <si>
    <t>SQL Server 2019
Windows Server
En nube
Autenticación contra direcctorio activo
Roles y perfiles en el aplicativo</t>
  </si>
  <si>
    <t>Jefatura cuentas médicas</t>
  </si>
  <si>
    <t>AFSS (Funcionalidad dentro de Silmed)</t>
  </si>
  <si>
    <t>Aplicación que permite la gestión de las facturas de cuentas médicas que ingresan via AFSS desde los prestadores, sus prinicpales opciones son:
1. Carga de Factura Por Archivo
2. Consulta de Lotes Radicados
3. Preliquidacion de Facturas
4. Consulta de Afiliado - Validador de Derechos
5. Parametrización de Homologaciones de Prestaciones</t>
  </si>
  <si>
    <t>SOSSuiteWeb</t>
  </si>
  <si>
    <t>Aplicación que permite la autogestión de parámetros o cambios de datos de manera controlada y masiva para los usuarios, sus principales funcionalidades:
1. Actualizacion de codigo de prestador de facturas radicadas
2. Generacion de Interfazes a Pedido por medio de archivo
3. Actualizacion de estado de factura masiva
4. Actualizacion de codigo contable de forma masiva</t>
  </si>
  <si>
    <t>SQL Server 2019
Windows Server
En nube</t>
  </si>
  <si>
    <t>SO@Invoice</t>
  </si>
  <si>
    <t>Aplicación que permite recibir, consolidar (y validar) las facturas electronicas (DIAN) que se envian a la organización. Algunas funcionalidades:
1. Consulta de facturas recibidas
2. Consulta de Soportes de Factura
3. Parametrizacion de Buzones para Recibir Facturas</t>
  </si>
  <si>
    <t>Desde cuentas médicas se es usuario de la app
Externo</t>
  </si>
  <si>
    <t xml:space="preserve">Gestión Administrativa </t>
  </si>
  <si>
    <t>Gestión de activos y mantenimientos</t>
  </si>
  <si>
    <t>R</t>
  </si>
  <si>
    <t>Software libre usado para hacer modelamiento</t>
  </si>
  <si>
    <t>SPSS Modeler</t>
  </si>
  <si>
    <t>Software comercial utilizado para hacer modelamiento</t>
  </si>
  <si>
    <t>Ante requerimiento de reinstalación es necesario solicitar este proceso al equipo de soporte tecnológico</t>
  </si>
  <si>
    <t>Knime</t>
  </si>
  <si>
    <t>Pasos</t>
  </si>
  <si>
    <t>Aplicación carga los Documentos digitalizados (Imágenes) que se usan en los procesos de negocio
1. Cargue de imagenes por archivo (indices)</t>
  </si>
  <si>
    <t>COORDINADOR
DE REGISTRO
PBS Y PAC
COORDINADOR
DE PARAMETROS
JEFE GESTION
DE INGRESOS</t>
  </si>
  <si>
    <t>Aplicación que realiza la consulta de Imágenes de documentos de procesos de negocio
1. visualización, impresión y descarga de Imágenes digitalizadas</t>
  </si>
  <si>
    <t>Gerencia de tecnología</t>
  </si>
  <si>
    <t>Coordinación de soporte técnico</t>
  </si>
  <si>
    <t>Gestión Requerimientos TI
Aranda</t>
  </si>
  <si>
    <t>Aplicación que permite gestionar las solicitudes de los requerimiento de software y hardware de la empresa
1. Radicar solicitudes
2. Gestionar solicitudes
3. Calificar solicitudes
4. Informe de solicitudes</t>
  </si>
  <si>
    <t>Aplicación en la nube
Desarrollo externo</t>
  </si>
  <si>
    <t>Coordinación de soporte técnico y microinformático</t>
  </si>
  <si>
    <t>Aplicación para gestión de la información</t>
  </si>
  <si>
    <t>SQL Server</t>
  </si>
  <si>
    <t>Aplicación para generar consultas sobre las bases de datos</t>
  </si>
  <si>
    <t>Servidor Argus</t>
  </si>
  <si>
    <t>Repositorio de scripts de inteligencia de negocios</t>
  </si>
  <si>
    <t>CP-GTE-GSI</t>
  </si>
  <si>
    <t>Excel manejo incapacidades</t>
  </si>
  <si>
    <t>Excel con macro diseñado para el manejo de incapacidades</t>
  </si>
  <si>
    <t>Se encuentra en el drive del correo seguridadysaludsos@gmail.com
dado que al guardarlo en el correo corporativo, se dañan las macros</t>
  </si>
  <si>
    <t>Excel Casos médicos</t>
  </si>
  <si>
    <t>Excel con macro diseñado para el manejo de casos médicos</t>
  </si>
  <si>
    <t>Se encuentra en el equipo de cómputo de la Líder de SST</t>
  </si>
  <si>
    <t>Orion</t>
  </si>
  <si>
    <t>Aplicación que permite el registro y administración de tutelas, fallos y desacatos</t>
  </si>
  <si>
    <t>Externo pero adquirido por SOS y con mantenimiento por el proveedor</t>
  </si>
  <si>
    <t>Coordinación jurídica de tutelas</t>
  </si>
  <si>
    <t>Sistema integrado de gestion</t>
  </si>
  <si>
    <t>Auditoria médica</t>
  </si>
  <si>
    <t>Aplicación auditoria hospitalaria - notificador hospitalario</t>
  </si>
  <si>
    <t>Aplicativo utilizado para Información de auditoría hospitalaria y auditoria médica ambulatoria</t>
  </si>
  <si>
    <t>Mega</t>
  </si>
  <si>
    <t>Usada para autorizaciones de eventos ambulatorios</t>
  </si>
  <si>
    <t>Responde</t>
  </si>
  <si>
    <t>Herramienta de consulta y para dar respuesta a PQRS</t>
  </si>
  <si>
    <t>Atención al usuarios</t>
  </si>
  <si>
    <t>PAD</t>
  </si>
  <si>
    <t>Aplicación que permite la gestión de solicitudes de prestaciones que se entregan de manera domiciliaria</t>
  </si>
  <si>
    <t>SQL Server 2019
Windows server
En nube</t>
  </si>
  <si>
    <t>Coordinador de atención domiciliaria</t>
  </si>
  <si>
    <t>MEGA</t>
  </si>
  <si>
    <t xml:space="preserve">Aplicación que permite la gestión de la prestación de servicio de salud de la EPS a sus afiliados </t>
  </si>
  <si>
    <t>Jefe nacional de autorizaciones</t>
  </si>
  <si>
    <t>SIPRES</t>
  </si>
  <si>
    <t>SOMA</t>
  </si>
  <si>
    <t>Gerente cumplimiento modelo de atención</t>
  </si>
  <si>
    <t>Validador de derechos</t>
  </si>
  <si>
    <t>Web service que permite realizar la validación de derechos del afiliado para la prestación de servicios</t>
  </si>
  <si>
    <t>Coordinador registro PBS y PAC</t>
  </si>
  <si>
    <t>Central de referencia</t>
  </si>
  <si>
    <t>Aplicación que permite llevar la trazabilidad de traslados de pacientes entre IPS e identificar los pacientes pendiente de traslado</t>
  </si>
  <si>
    <t>Coordinador central de referencia</t>
  </si>
  <si>
    <t>Aplicación que permite administrar los datos correspondientes a prestaciones y prestadores, las principales funcionalidades son: 
1. Administración (creación,modificación) de prestaciones, medicamentos, insumos
2. Administración de convenios servicios, medicamentos , pgp
3. Administración de Prestadores, Profesionales
4. Administración de modelos de tarificación SOAT,ISS, lista precios
5. Administración de parametros tipos de financiamento
6. Administración de precios techo</t>
  </si>
  <si>
    <t>Coordinador de parámetros</t>
  </si>
  <si>
    <t>Soluciones informàticas</t>
  </si>
  <si>
    <t>Parámetros Web</t>
  </si>
  <si>
    <t>Aplicación de apoyo que cuenta con las siguientes funcionalidades:
1. Carga Prestaciónes No Disponibles
2. Carga Precio Techo Medicamentos
3. Carga Masiva CUMS x Plan
4. Cartas Exoneración Tutelas</t>
  </si>
  <si>
    <t>Aplicativo Salud - Funcionalidad Notificaciones
ALEL</t>
  </si>
  <si>
    <t>Aplicación que permite el ingreso y modificación de notificaciones de accidente laboral y enfermedad laboral</t>
  </si>
  <si>
    <t>BD SQL Server 2019
S.O. Windows Server
App en cloud</t>
  </si>
  <si>
    <t>SIIS (Sistema integrado de información en salud)</t>
  </si>
  <si>
    <t>Aplicación que permite gestionar y registrar históricas clínicas para medicina del trabajo, incluida la agenda medica.</t>
  </si>
  <si>
    <t>BD Postgresql
S.O. Windows Server
App en cloud
SOPORTADO DE VERSIONES 11 EN ADELANTE</t>
  </si>
  <si>
    <t>Terceros
CXP</t>
  </si>
  <si>
    <t>Aplicación que permite la creación de terceros que no existen para la generación de la interfaz contable desde Prestaciones Económicas</t>
  </si>
  <si>
    <t>Prestaciones
Economicas
SOA PE</t>
  </si>
  <si>
    <t>Aplicación que permite la gestión de las solictudes de prestaciones economicas de la EPS, sus principales opciones son:
1. Consulta de prestaciones
2. Modificación de Prestaciones
3. Anulación de Folios
4. Proceso de interfaz
5. Proceso de recobro
6. Consulta y Creación de terceros
Radicación, liquidación</t>
  </si>
  <si>
    <t>Notificaciones
ICP
Funcionalidad dentro del app de Salud</t>
  </si>
  <si>
    <t>Aplicación que permite el ingreso, consulta y modificación de notificaciones de seguimiento de incapacidad prolongada</t>
  </si>
  <si>
    <t>Histórico- Consulta de notificación
Funcionalidad dentro del app de Salud</t>
  </si>
  <si>
    <t>Gestión de notificaciones  de CRH conceptos de rehabilitación y de PCL pérdida de capacidad laboral</t>
  </si>
  <si>
    <t>Se cierra mu rápido la opción
Problemas en ingreso como si no validara las credenciales de acceso y las solicita varias veces</t>
  </si>
  <si>
    <t>BI</t>
  </si>
  <si>
    <t>El equipo de trabajo es usuario del aplicativo para generar tablero de control que se pone a disposición de la entidad</t>
  </si>
  <si>
    <t>SinCola</t>
  </si>
  <si>
    <t>Aplicativo para manejo de turnos en atención presencial</t>
  </si>
  <si>
    <t>Datos de nombre, cédula, celular. El último para envio de SMS sobre turno y encuesta. Para esto enlace con americas PBS
Proveedor Ricoh - Desde febrero 2022 se trabaja con este proveedor. Se han presentado caídas e intermitencias</t>
  </si>
  <si>
    <t>Proveedor Ricoh</t>
  </si>
  <si>
    <t>CIR - Centro inteligente de reportes</t>
  </si>
  <si>
    <t>Aplicación para gestión de interacciones en canales virtuales. Seguimiento a volumetría</t>
  </si>
  <si>
    <t>Proveedor Americas BPS - Desde 2017 con cláusulas de manejo de información y confidencialidad</t>
  </si>
  <si>
    <t>Americas BPS</t>
  </si>
  <si>
    <t>Responde Fox</t>
  </si>
  <si>
    <t>Aplicación que permite la administración y gestión de los PQRS, las principales opciones son:
1. Crear, canalizar, gestionar solicitudes de PQRS (empresas y usuarios).
2. Realiza gestión de central de referencia.
3. Validaciones y autorizaciones de hospitalización y urgencias.
Tiene información de los usuarios (IBC, rango salarial, nucleo familiar, histórico de interacciones)</t>
  </si>
  <si>
    <r>
      <rPr>
        <rFont val="Calibri"/>
        <color rgb="FF3F3F3F"/>
        <sz val="8.0"/>
      </rPr>
      <t xml:space="preserve">Call center (Proveedor Americas BPS) hace uso de este aplicativo para registrar interacciones
Acceso por terminal, VPN para acceso a la app (anterior Fox)
Nueva subdominio de portal web - </t>
    </r>
    <r>
      <rPr>
        <rFont val="Calibri"/>
        <color rgb="FF1155CC"/>
        <sz val="8.0"/>
        <u/>
      </rPr>
      <t>centralaplicaciones.sos.com.co</t>
    </r>
  </si>
  <si>
    <t>Relacionamiento con el cliente (PQRS)</t>
  </si>
  <si>
    <t>Responde Web</t>
  </si>
  <si>
    <r>
      <rPr>
        <rFont val="Calibri"/>
        <color rgb="FF3F3F3F"/>
        <sz val="8.0"/>
      </rPr>
      <t xml:space="preserve">Call center (Proveedor Americas BPS) hace uso de este aplicativo para registrar interacciones
Acceso por terminal, VPN para acceso a la app (anterior Fox)
Nueva subdominio de portal web - </t>
    </r>
    <r>
      <rPr>
        <rFont val="Calibri"/>
        <color rgb="FF1155CC"/>
        <sz val="8.0"/>
        <u/>
      </rPr>
      <t>centralaplicaciones.sos.com.co</t>
    </r>
  </si>
  <si>
    <t>QuickWeb</t>
  </si>
  <si>
    <t>Aplicación que permite la administración de los requerimientos de los clientes internos (areas):
1. Radicación de Solicitudes
2. Adición de Comentarios a Solicitudes
3. Evaluación de Solicitud realizada.
4. Asignación de Solicitudes.
5. Gestión de Solicitudes
6. Cierre de Solicitudes
7. Ejecucion de procedimientos
8. Consulta de ejecucion de procedimientos</t>
  </si>
  <si>
    <t>Desarrollo propio en nube
SQL server 2019
Windows server</t>
  </si>
  <si>
    <t>BI - Encuesta de satisfacción de la oficina virtual</t>
  </si>
  <si>
    <t>Aplicativo para configurar las encuestas de satisfacción y generar tablero de control a partir de respuestas</t>
  </si>
  <si>
    <t>Propio del equipo de trabajo, diferente al BI general de SOS</t>
  </si>
  <si>
    <t>BI - Americas BPS</t>
  </si>
  <si>
    <t>Accedemos al del proveedor para detalle de la información que se gestiona con el proveedor. Detalle de la información de CIR</t>
  </si>
  <si>
    <t>Oficina virtual afiliados</t>
  </si>
  <si>
    <r>
      <rPr>
        <rFont val="Calibri"/>
        <color rgb="FF3F3F3F"/>
        <sz val="8.0"/>
      </rPr>
      <t xml:space="preserve">Para consulta de información propia del afiliado. Maneja preguntas de seguridad para acceso con fines de validar identidad. Subdominio del portal web
</t>
    </r>
    <r>
      <rPr>
        <rFont val="Calibri"/>
        <color rgb="FF1155CC"/>
        <sz val="8.0"/>
        <u/>
      </rPr>
      <t xml:space="preserve">https://centralaplicaciones.sos.com.co/PortalTransaccionalWeb/paginas/afiliados/Logueo/login.jsf
</t>
    </r>
    <r>
      <rPr>
        <rFont val="Calibri"/>
        <color rgb="FF3F3F3F"/>
        <sz val="8.0"/>
      </rPr>
      <t>1. Seguridad:Olvide contraseña, Cambio de contraseña
2. Actualización de datos de contacto
3. Autorización de datos personales - Habeas data
4. Certificados: Afiliación PBS, Afiliación PAC, Cartera PBS, Cartera PAC, Paz y salvo PBS, Histórico de pagos PBS
5. Prestaciones económicas: Conexión aplicativo Consulta PE
6. Cambio de IPS
7. Actualización documentos
8. Estado de cuenta PAC
9. Solicitudes de autorización PBS
10. Acceso a canales de pago: Asopagos y Simple, PSE</t>
    </r>
  </si>
  <si>
    <t>SQL server 2019
Windows server</t>
  </si>
  <si>
    <t>Comunicaciones corporativas</t>
  </si>
  <si>
    <t>Oficina virtual empleadores</t>
  </si>
  <si>
    <r>
      <rPr>
        <rFont val="Calibri"/>
        <color rgb="FF3F3F3F"/>
        <sz val="8.0"/>
      </rPr>
      <t xml:space="preserve">Para consulta de información por parte de los empleadores. Subdominio del portal web
</t>
    </r>
    <r>
      <rPr>
        <rFont val="Calibri"/>
        <color rgb="FF1155CC"/>
        <sz val="8.0"/>
        <u/>
      </rPr>
      <t xml:space="preserve">https://centralaplicaciones.sos.com.co/PortalTransaccionalWeb/paginas/empleadores/Logueo/loginEmpleadores.jsf
</t>
    </r>
    <r>
      <rPr>
        <rFont val="Calibri"/>
        <color rgb="FF3F3F3F"/>
        <sz val="8.0"/>
      </rPr>
      <t>1. Seguridad: Olvide contraseña, Cambio de contraseña, Creación, inactivación y edición de usuarios.
2. Certificados: Cartera PBS, Cartera PAC, Paz y Salvo PBS
3. Prestaciones económicas: Consulta por periodo, contingencia, estado de la prestación, cantidad de días, tipo y número de identificación, descarga de informe en excel y PDF para fondo de pensiones.
4. Actualización de datos básicos
5. Novedades: Inicio de relación laboral, Consulta y envío de formulario único de afiliación.
6. Estado de cuenta PAC
7. Acceso a canales de pago:Asopagos y Simple, PSE</t>
    </r>
  </si>
  <si>
    <t>Videollamada PBS</t>
  </si>
  <si>
    <r>
      <rPr>
        <rFont val="Calibri"/>
        <color rgb="FF3F3F3F"/>
        <sz val="8.0"/>
      </rPr>
      <t xml:space="preserve">Opción videollamada PBS
</t>
    </r>
    <r>
      <rPr>
        <rFont val="Calibri"/>
        <color rgb="FF1155CC"/>
        <sz val="8.0"/>
        <u/>
      </rPr>
      <t>https://www.sos.com.co/personas/</t>
    </r>
  </si>
  <si>
    <t>Inconcert - Proveedor de Americas PBS</t>
  </si>
  <si>
    <t>SFTP</t>
  </si>
  <si>
    <t>Compartido por Americas para grabación de llamadas de Call center</t>
  </si>
  <si>
    <t>Quiosco</t>
  </si>
  <si>
    <t>Aplicación que permite la autoatención por parte de los usuarios en las oficinas de la EPS, su principal servicio es la generación de Certificados de Afiliación para usuarios.
1 Certificados de afiliación PBS
2 Certificados de afiliación PBSS
3 Certificados de afiliación PAC.
4 Certificado Pagos pac para retefuente.
5 Consulta estado de cartera PBS y PAC
6 Certificado incapacidades y licencias histórico
8 Factura de venta PAC</t>
  </si>
  <si>
    <t>Plataforma Procex</t>
  </si>
  <si>
    <t>Plataforma que soporta el Sistema obligatorio garantia de calidad</t>
  </si>
  <si>
    <t>Proveedor no apoya con la creación de usuarios y permisos. Se hace interno</t>
  </si>
  <si>
    <t>Proveedor Procex</t>
  </si>
  <si>
    <t>Kactus</t>
  </si>
  <si>
    <t>Aplicación que soporta los procesos de:
Selección,
Desarrollo y Bienestar,
Recursos Humanos,
Nómina
Administración de salarios</t>
  </si>
  <si>
    <t>Nomina</t>
  </si>
  <si>
    <t>Comisiones POS</t>
  </si>
  <si>
    <t>Aplicación que permite la gestión y liquidación de comisiones POS</t>
  </si>
  <si>
    <t>Comisiones PAC</t>
  </si>
  <si>
    <t>Aplicación que permite la gestión y liquidación de comisiones PAC</t>
  </si>
  <si>
    <t>Competencias</t>
  </si>
  <si>
    <t>Aplicación que permite el mapeo de competencias, ejecución de entrenamientos, evaluación de desempeño y planificación de sucesión. Usada para:
- Análisis de ADI
- Registro de perfiles
- Análisis de periodo de prueba (Análisis ADA)
- Planes de desarrollo individual producto de evaluaciones de desempeño
- Análisis de desarrollo basado en nine box</t>
  </si>
  <si>
    <t>SQL Server 2019
Windows server
En nube
Proveedor D&amp;M Software
Situaciones presentadas, tiempos de espera para hacer cambios en aplicación a partir de gestión de cambios
Evaluaciones al proveedor anual - contrato custodiado por servicios administrativos
Creación de usuarios desde Desarrollo talento humano - Desde usuario super admin Carmen y Gerente. Hay usuario de consulta disponible para ver perfiles de cargo</t>
  </si>
  <si>
    <t>Analista de desarrollo</t>
  </si>
  <si>
    <t>Aplicación que soporta los procesos de:
Selección
Desarrollo y bienestar
Recursos humanos
Nómina
Administración de salarios</t>
  </si>
  <si>
    <t>SQL Server 2019
Windows server
En nube
En proceso de consulta y beneficios del módulo para usarlo en desarrollo</t>
  </si>
  <si>
    <t>Analista de nómina</t>
  </si>
  <si>
    <t>Moodle</t>
  </si>
  <si>
    <t>Plataforma de aprendizaje diseñada para proporcionarle al personal un sistema integrado único, robusto y seguro para crear ambientes de aprendizaje personalizados</t>
  </si>
  <si>
    <t>En nube
Acceso con CC y correo personal - personal nuevo
Acceso con usuario corporativo y CC - cuando ya lo crea TI</t>
  </si>
  <si>
    <t>Gerente de gestión humana</t>
  </si>
  <si>
    <t>CXP</t>
  </si>
  <si>
    <t>Aplicación que permite la liquidación y contabilización de las cuentas por pagar tanto administrativas como de salud e igualmente la gestión de todos los pagos.</t>
  </si>
  <si>
    <t>Instalación local
DB2 v9.7.0.6
V7R4M0</t>
  </si>
  <si>
    <t>Jefe de tesoreria</t>
  </si>
  <si>
    <t>Dober</t>
  </si>
  <si>
    <t>Aplicación que permite generar los medios para reportar al ente de control DIAN</t>
  </si>
  <si>
    <t>Gerencia contabilidad</t>
  </si>
  <si>
    <t>CG/IFS</t>
  </si>
  <si>
    <t>Aplicación que permite el ingreso de todas las transacciones contables tanto en el aplicativo o desde interfaz con otros subsistemas, llevando el balance general y el estado de pérdidas y ganancias</t>
  </si>
  <si>
    <t>Instalación local
DB2 v9.7.0.6
V7R4M0
Se encuentra desactualizado frente a la normatividad
Tiene interfaces con los otros aplicativos de la Entidad
Carencia de logs de auditoría
Jose Manuel Rojas (equipo de TI) quien conoce más del aplicativo</t>
  </si>
  <si>
    <t>Unit4 Agresso</t>
  </si>
  <si>
    <t>Aplicación que permite generar los informes bajo normas NIIF para las transacciones contables y de activos fijos</t>
  </si>
  <si>
    <t>En nube
SQL Server 2019
Windows Server
Utilizado para generar los reportes que se envian a Supersalud tomando información de CG/IFS. De esto se toma la información para estados financieros
Aplicativo de un tercero, sin inconvenientes al momento con la funcionalidad que se maneja</t>
  </si>
  <si>
    <t>Carga de
Archivos</t>
  </si>
  <si>
    <t>Aplicación que permite la carga y consulta de la información recibida en archivos planos para el proceso de compensación, las principales opciones son:
1. Datos archivos de afiliados cotizantes (Archivo ACX)
2. Archivos de afiliados beneficiarios y beneficiariosadicionales (Archivo ABX)
3. Archivos PILA
4. Extracto y movimientos bancarios
5. Corrección PILA
6. Afiliación Transaccional</t>
  </si>
  <si>
    <t>Aplicación en nube
Desarrollo interno
BD SQL Server 2019
S.O. Windows Server
Aplicativo de ADRES (SFTP) - para compartir archivos de PBS y Subsidiado entre EPS</t>
  </si>
  <si>
    <t>Soluciones infromáticas</t>
  </si>
  <si>
    <t>Greco</t>
  </si>
  <si>
    <t>Aplicación que permite la gestión del recaudo de la EPS y los procesos de compensación, sus principales opciones son:
1.Validación automática de la integralidad del pago y la consistencia Vr. los datos de la afiliación.
2.Proceso de validación masiva y a pedido.
3.Administración de Reintegros y notas Crédito
4.Registro del proceso de compensación interna.
5.Informe y extracciones.
6.Fuente de información para otros aplicativos, CU, Cartera PBS.</t>
  </si>
  <si>
    <t>Aplicación en nube
Desarrollo interno
BD SQL Server 2019
S.O. Windows Server
Sin inconvenientes al momento
Permisos según perfil de usuario
log de auditoría para validar acciones</t>
  </si>
  <si>
    <t>Captación de
Ingresos
(Aplicación de recaudo)</t>
  </si>
  <si>
    <t>Aplicación que permite la administración de la capatción de los ingresos de la EPS, sus principales opciones son:
1.Registro y conciliación del recaudo automático Banco Vs. PILA
2.Log de inconsistencias.
3.Trazabilidad del ingreso del recaudo de PBS - PAC. (estados)
4. Interfaz contable del ingreso.
5. Interfaz con GRECO y Cartera PAC.
6. Informes y extracciones.
7. Identificación de inconsistencias en los pagos conciliados
8. Aplicativo parametrizable</t>
  </si>
  <si>
    <t>Aplicación en nube
Desarrollo interno
BD SQL Server 2019
S.O. Windows Server
Sin problemas identificados al momento
Desde aqui se crean las remesas que contienen las planillas</t>
  </si>
  <si>
    <t>Rezagos</t>
  </si>
  <si>
    <t>Aplicacion para la gestion de los pagos PBS que presentan inconsitencia</t>
  </si>
  <si>
    <t>Aplicación en nube
Desarrollo interno
BD SQL Server 2019
S.O. Windows Server
Validación de pagos inconsistentes</t>
  </si>
  <si>
    <t>Cartera PAC</t>
  </si>
  <si>
    <t>Aplicación que permite crear y gestionar la facturación de los planes complementarios de la EPS, sus principales opciones son:
1. Aplicacion de pagos Pac.
2. Generación de facturaciòn PAC.
3. Creación de notas crédito, débito y reintegros
4. Estados de cartera de los afiliados y empresas</t>
  </si>
  <si>
    <t>Aplicación en nube
Desarrollo interno
BD SQL Server 2019
S.O. Windows Server</t>
  </si>
  <si>
    <t>Coordinador cartera</t>
  </si>
  <si>
    <t>Cartera POS</t>
  </si>
  <si>
    <t>Aplicación que permite realizar la gestión de la cartera por temas de PBS de la EPS, las principales opciones son:
1. Calculo de la mora PBS
2. Generación estado de cartera
3. Generación de mora, suspensiòn y desafiliación.
4. Reportes a la UGPP</t>
  </si>
  <si>
    <t>DB2 v9.7.0.6
V7R4M0
Estable en manejo de información
Un único ingeniero de soporte (persona natural) que es un externo</t>
  </si>
  <si>
    <t>Jefe de tesorería</t>
  </si>
  <si>
    <t>Caja</t>
  </si>
  <si>
    <t>Aplicación que permite registrar y contabilizar los movimiento de las cajas: general, fondo fijo y cajas menores</t>
  </si>
  <si>
    <t>DB2 v9.7.0.6
V7R4M0
Estable en manejo de información</t>
  </si>
  <si>
    <t>Portales bancarios</t>
  </si>
  <si>
    <t>Con entidades financieras que trabaja la Entidad</t>
  </si>
  <si>
    <t>Entidades bancarias</t>
  </si>
  <si>
    <t>Tokens bancarios</t>
  </si>
  <si>
    <t>Físicos para el manejo con las entidades bancarias (5 entidades)</t>
  </si>
  <si>
    <t>Oficio con asingación de tokens con funciones específicas</t>
  </si>
  <si>
    <t>Jefatura de tesorería</t>
  </si>
  <si>
    <t>CLASIFICACIÓN DE LA INFORMACIÓN</t>
  </si>
  <si>
    <t>CONFIDENCIALIDAD</t>
  </si>
  <si>
    <t>VALORACIÓN</t>
  </si>
  <si>
    <t>NIVEL</t>
  </si>
  <si>
    <t>ETIQUETADO</t>
  </si>
  <si>
    <t>PR</t>
  </si>
  <si>
    <t>PC</t>
  </si>
  <si>
    <t>Pública</t>
  </si>
  <si>
    <t>P</t>
  </si>
  <si>
    <t>INTEGRIDAD</t>
  </si>
  <si>
    <t>Icr</t>
  </si>
  <si>
    <t>Incr</t>
  </si>
  <si>
    <t>DISPONIBILIDAD</t>
  </si>
  <si>
    <t>Dcr</t>
  </si>
  <si>
    <t>Dncr</t>
  </si>
</sst>
</file>

<file path=xl/styles.xml><?xml version="1.0" encoding="utf-8"?>
<styleSheet xmlns="http://schemas.openxmlformats.org/spreadsheetml/2006/main" xmlns:x14ac="http://schemas.microsoft.com/office/spreadsheetml/2009/9/ac" xmlns:mc="http://schemas.openxmlformats.org/markup-compatibility/2006">
  <fonts count="18">
    <font>
      <sz val="11.0"/>
      <color theme="1"/>
      <name val="Calibri"/>
      <scheme val="minor"/>
    </font>
    <font>
      <b/>
      <sz val="8.0"/>
      <color rgb="FF3F3F3F"/>
      <name val="Calibri"/>
    </font>
    <font>
      <b/>
      <sz val="11.0"/>
      <color rgb="FFFFFFFF"/>
      <name val="Arial"/>
    </font>
    <font/>
    <font>
      <b/>
      <sz val="11.0"/>
      <color theme="1"/>
      <name val="Arial"/>
    </font>
    <font>
      <b/>
      <sz val="12.0"/>
      <color theme="0"/>
      <name val="Calibri"/>
    </font>
    <font>
      <b/>
      <sz val="12.0"/>
      <color rgb="FFFFFFFF"/>
      <name val="Calibri"/>
    </font>
    <font>
      <b/>
      <sz val="10.0"/>
      <color rgb="FFFFFFFF"/>
      <name val="Calibri"/>
    </font>
    <font>
      <b/>
      <sz val="10.0"/>
      <color theme="0"/>
      <name val="Calibri"/>
    </font>
    <font>
      <sz val="8.0"/>
      <color rgb="FF3F3F3F"/>
      <name val="Calibri"/>
    </font>
    <font>
      <sz val="8.0"/>
      <color rgb="FF000000"/>
      <name val="Calibri"/>
    </font>
    <font>
      <u/>
      <sz val="8.0"/>
      <color rgb="FF3F3F3F"/>
      <name val="Calibri"/>
    </font>
    <font>
      <sz val="11.0"/>
      <color theme="1"/>
      <name val="Calibri"/>
    </font>
    <font>
      <u/>
      <sz val="8.0"/>
      <color rgb="FF3F3F3F"/>
      <name val="Calibri"/>
    </font>
    <font>
      <sz val="8.0"/>
      <color theme="1"/>
      <name val="Arial"/>
    </font>
    <font>
      <b/>
      <sz val="8.0"/>
      <color theme="1"/>
      <name val="Arial"/>
    </font>
    <font>
      <b/>
      <sz val="8.0"/>
      <color rgb="FFFFFFFF"/>
      <name val="Arial"/>
    </font>
    <font>
      <b/>
      <sz val="8.0"/>
      <color rgb="FF000000"/>
      <name val="Arial"/>
    </font>
  </fonts>
  <fills count="10">
    <fill>
      <patternFill patternType="none"/>
    </fill>
    <fill>
      <patternFill patternType="lightGray"/>
    </fill>
    <fill>
      <patternFill patternType="solid">
        <fgColor rgb="FF244061"/>
        <bgColor rgb="FF244061"/>
      </patternFill>
    </fill>
    <fill>
      <patternFill patternType="solid">
        <fgColor rgb="FF0B5394"/>
        <bgColor rgb="FF0B5394"/>
      </patternFill>
    </fill>
    <fill>
      <patternFill patternType="solid">
        <fgColor theme="0"/>
        <bgColor theme="0"/>
      </patternFill>
    </fill>
    <fill>
      <patternFill patternType="solid">
        <fgColor rgb="FFFFFFFF"/>
        <bgColor rgb="FFFFFFFF"/>
      </patternFill>
    </fill>
    <fill>
      <patternFill patternType="solid">
        <fgColor rgb="FF92CDDC"/>
        <bgColor rgb="FF92CDDC"/>
      </patternFill>
    </fill>
    <fill>
      <patternFill patternType="solid">
        <fgColor rgb="FFFF0000"/>
        <bgColor rgb="FFFF0000"/>
      </patternFill>
    </fill>
    <fill>
      <patternFill patternType="solid">
        <fgColor rgb="FFFFC000"/>
        <bgColor rgb="FFFFC000"/>
      </patternFill>
    </fill>
    <fill>
      <patternFill patternType="solid">
        <fgColor rgb="FF009900"/>
        <bgColor rgb="FF009900"/>
      </patternFill>
    </fill>
  </fills>
  <borders count="40">
    <border/>
    <border>
      <left/>
      <top/>
    </border>
    <border>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border>
    <border>
      <left style="thin">
        <color rgb="FF7F7F7F"/>
      </left>
      <top style="thin">
        <color rgb="FF7F7F7F"/>
      </top>
      <bottom style="thin">
        <color rgb="FF7F7F7F"/>
      </bottom>
    </border>
    <border>
      <top style="thin">
        <color rgb="FF7F7F7F"/>
      </top>
      <bottom style="thin">
        <color rgb="FF7F7F7F"/>
      </bottom>
    </border>
    <border>
      <left/>
      <top/>
      <bottom style="thin">
        <color rgb="FF7F7F7F"/>
      </bottom>
    </border>
    <border>
      <top/>
      <bottom style="thin">
        <color rgb="FF7F7F7F"/>
      </bottom>
    </border>
    <border>
      <right/>
      <top/>
      <bottom style="thin">
        <color rgb="FF7F7F7F"/>
      </bottom>
    </border>
    <border>
      <right style="thin">
        <color rgb="FF7F7F7F"/>
      </right>
      <top style="thin">
        <color rgb="FF7F7F7F"/>
      </top>
      <bottom style="thin">
        <color rgb="FF7F7F7F"/>
      </bottom>
    </border>
    <border>
      <left style="thin">
        <color rgb="FF7F7F7F"/>
      </left>
      <top/>
      <bottom style="thin">
        <color rgb="FF7F7F7F"/>
      </bottom>
    </border>
    <border>
      <left style="thin">
        <color rgb="FF7F7F7F"/>
      </left>
      <right style="thin">
        <color rgb="FF7F7F7F"/>
      </right>
      <top style="thin">
        <color rgb="FF7F7F7F"/>
      </top>
      <bottom/>
    </border>
    <border>
      <left style="thin">
        <color rgb="FF7F7F7F"/>
      </left>
      <right/>
      <top style="thin">
        <color rgb="FF7F7F7F"/>
      </top>
      <bottom/>
    </border>
    <border>
      <left style="thin">
        <color rgb="FF7F7F7F"/>
      </left>
      <right style="thin">
        <color rgb="FF7F7F7F"/>
      </right>
      <top style="thin">
        <color rgb="FF7F7F7F"/>
      </top>
      <bottom style="thin">
        <color rgb="FF7F7F7F"/>
      </bottom>
    </border>
    <border>
      <left style="thin">
        <color rgb="FF7F7F7F"/>
      </left>
      <right style="thin">
        <color rgb="FF7F7F7F"/>
      </right>
      <top style="thin">
        <color rgb="FF7F7F7F"/>
      </top>
    </border>
    <border>
      <left style="thin">
        <color rgb="FF7F7F7F"/>
      </left>
      <top style="thin">
        <color rgb="FF7F7F7F"/>
      </top>
    </border>
    <border>
      <right style="thin">
        <color rgb="FF7F7F7F"/>
      </right>
      <top style="thin">
        <color rgb="FF7F7F7F"/>
      </top>
    </border>
    <border>
      <left style="thin">
        <color rgb="FF7F7F7F"/>
      </left>
      <right style="thin">
        <color rgb="FF7F7F7F"/>
      </right>
      <bottom style="thin">
        <color rgb="FF7F7F7F"/>
      </bottom>
    </border>
    <border>
      <left style="thin">
        <color rgb="FF7F7F7F"/>
      </left>
      <bottom style="thin">
        <color rgb="FF7F7F7F"/>
      </bottom>
    </border>
    <border>
      <right style="thin">
        <color rgb="FF7F7F7F"/>
      </right>
      <bottom style="thin">
        <color rgb="FF7F7F7F"/>
      </bottom>
    </border>
    <border>
      <left/>
      <right style="thin">
        <color rgb="FF7F7F7F"/>
      </right>
      <top style="thin">
        <color rgb="FF7F7F7F"/>
      </top>
      <bottom style="thin">
        <color rgb="FF7F7F7F"/>
      </bottom>
    </border>
    <border>
      <right style="thin">
        <color rgb="FF7F7F7F"/>
      </right>
    </border>
    <border>
      <left/>
      <right/>
      <top/>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medium">
        <color rgb="FF000000"/>
      </right>
      <top style="thin">
        <color rgb="FF000000"/>
      </top>
      <bottom/>
    </border>
    <border>
      <left style="medium">
        <color rgb="FF000000"/>
      </left>
      <right style="thin">
        <color rgb="FF000000"/>
      </right>
      <top style="thin">
        <color rgb="FF000000"/>
      </top>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thin">
        <color rgb="FF000000"/>
      </right>
      <top style="thin">
        <color rgb="FF000000"/>
      </top>
      <bottom/>
    </border>
    <border>
      <left style="thin">
        <color rgb="FF000000"/>
      </left>
      <right style="medium">
        <color rgb="FF000000"/>
      </right>
      <top style="thin">
        <color rgb="FF000000"/>
      </top>
      <bottom/>
    </border>
    <border>
      <left style="thin">
        <color rgb="FF000000"/>
      </left>
      <right style="medium">
        <color rgb="FF000000"/>
      </right>
      <top style="thin">
        <color rgb="FF000000"/>
      </top>
    </border>
    <border>
      <left style="thin">
        <color rgb="FF000000"/>
      </left>
      <right style="medium">
        <color rgb="FF000000"/>
      </right>
      <bottom style="thin">
        <color rgb="FF000000"/>
      </bottom>
    </border>
  </borders>
  <cellStyleXfs count="1">
    <xf borderId="0" fillId="0" fontId="0" numFmtId="0" applyAlignment="1" applyFont="1"/>
  </cellStyleXfs>
  <cellXfs count="91">
    <xf borderId="0" fillId="0" fontId="0" numFmtId="0" xfId="0" applyAlignment="1" applyFont="1">
      <alignment readingOrder="0" shrinkToFit="0" vertical="bottom" wrapText="0"/>
    </xf>
    <xf borderId="0" fillId="0" fontId="1" numFmtId="0" xfId="0" applyAlignment="1" applyFont="1">
      <alignment horizontal="center" vertical="center"/>
    </xf>
    <xf borderId="1" fillId="2" fontId="2" numFmtId="0" xfId="0" applyAlignment="1" applyBorder="1" applyFill="1" applyFont="1">
      <alignment horizontal="center" vertical="center"/>
    </xf>
    <xf borderId="2" fillId="0" fontId="3" numFmtId="0" xfId="0" applyBorder="1" applyFont="1"/>
    <xf borderId="3" fillId="0" fontId="4" numFmtId="0" xfId="0" applyAlignment="1" applyBorder="1" applyFont="1">
      <alignment horizontal="left" vertical="center"/>
    </xf>
    <xf borderId="4" fillId="0" fontId="3" numFmtId="0" xfId="0" applyBorder="1" applyFont="1"/>
    <xf borderId="5" fillId="0" fontId="3" numFmtId="0" xfId="0" applyBorder="1" applyFont="1"/>
    <xf borderId="6" fillId="2" fontId="5" numFmtId="0" xfId="0" applyAlignment="1" applyBorder="1" applyFont="1">
      <alignment horizontal="center" vertical="center"/>
    </xf>
    <xf borderId="7" fillId="0" fontId="3" numFmtId="0" xfId="0" applyBorder="1" applyFont="1"/>
    <xf borderId="8" fillId="3" fontId="5" numFmtId="0" xfId="0" applyAlignment="1" applyBorder="1" applyFill="1" applyFont="1">
      <alignment horizontal="center" vertical="center"/>
    </xf>
    <xf borderId="9" fillId="3" fontId="5" numFmtId="0" xfId="0" applyAlignment="1" applyBorder="1" applyFont="1">
      <alignment horizontal="center" vertical="center"/>
    </xf>
    <xf borderId="10" fillId="3" fontId="5" numFmtId="0" xfId="0" applyAlignment="1" applyBorder="1" applyFont="1">
      <alignment horizontal="center" vertical="center"/>
    </xf>
    <xf borderId="9" fillId="0" fontId="3" numFmtId="0" xfId="0" applyBorder="1" applyFont="1"/>
    <xf borderId="6" fillId="3" fontId="5" numFmtId="0" xfId="0" applyAlignment="1" applyBorder="1" applyFont="1">
      <alignment horizontal="center" vertical="center"/>
    </xf>
    <xf borderId="11" fillId="0" fontId="3" numFmtId="0" xfId="0" applyBorder="1" applyFont="1"/>
    <xf borderId="12" fillId="3" fontId="5" numFmtId="0" xfId="0" applyAlignment="1" applyBorder="1" applyFont="1">
      <alignment horizontal="center" vertical="center"/>
    </xf>
    <xf borderId="13" fillId="2" fontId="5" numFmtId="0" xfId="0" applyAlignment="1" applyBorder="1" applyFont="1">
      <alignment shrinkToFit="0" vertical="center" wrapText="1"/>
    </xf>
    <xf borderId="14" fillId="2" fontId="6" numFmtId="0" xfId="0" applyAlignment="1" applyBorder="1" applyFont="1">
      <alignment shrinkToFit="0" vertical="center" wrapText="1"/>
    </xf>
    <xf borderId="13" fillId="2" fontId="6" numFmtId="0" xfId="0" applyAlignment="1" applyBorder="1" applyFont="1">
      <alignment shrinkToFit="0" vertical="center" wrapText="1"/>
    </xf>
    <xf borderId="13" fillId="3" fontId="7" numFmtId="0" xfId="0" applyAlignment="1" applyBorder="1" applyFont="1">
      <alignment shrinkToFit="0" vertical="center" wrapText="1"/>
    </xf>
    <xf borderId="13" fillId="3" fontId="8" numFmtId="0" xfId="0" applyAlignment="1" applyBorder="1" applyFont="1">
      <alignment shrinkToFit="0" vertical="center" wrapText="1"/>
    </xf>
    <xf borderId="13" fillId="3" fontId="5" numFmtId="0" xfId="0" applyAlignment="1" applyBorder="1" applyFont="1">
      <alignment shrinkToFit="0" vertical="center" wrapText="1"/>
    </xf>
    <xf borderId="13" fillId="3" fontId="6" numFmtId="0" xfId="0" applyAlignment="1" applyBorder="1" applyFont="1">
      <alignment shrinkToFit="0" vertical="center" wrapText="1"/>
    </xf>
    <xf borderId="15" fillId="3" fontId="5" numFmtId="0" xfId="0" applyAlignment="1" applyBorder="1" applyFont="1">
      <alignment horizontal="center" vertical="center"/>
    </xf>
    <xf borderId="15" fillId="3" fontId="5" numFmtId="0" xfId="0" applyAlignment="1" applyBorder="1" applyFont="1">
      <alignment horizontal="left" vertical="center"/>
    </xf>
    <xf borderId="13" fillId="3" fontId="5" numFmtId="0" xfId="0" applyAlignment="1" applyBorder="1" applyFont="1">
      <alignment vertical="center"/>
    </xf>
    <xf borderId="13" fillId="3" fontId="6" numFmtId="0" xfId="0" applyAlignment="1" applyBorder="1" applyFont="1">
      <alignment vertical="center"/>
    </xf>
    <xf borderId="15" fillId="0" fontId="9" numFmtId="0" xfId="0" applyAlignment="1" applyBorder="1" applyFont="1">
      <alignment horizontal="center" shrinkToFit="0" vertical="center" wrapText="1"/>
    </xf>
    <xf borderId="15" fillId="4" fontId="9" numFmtId="0" xfId="0" applyAlignment="1" applyBorder="1" applyFill="1" applyFont="1">
      <alignment horizontal="center" shrinkToFit="0" vertical="center" wrapText="1"/>
    </xf>
    <xf borderId="15" fillId="4" fontId="9" numFmtId="0" xfId="0" applyAlignment="1" applyBorder="1" applyFont="1">
      <alignment horizontal="left" vertical="center"/>
    </xf>
    <xf borderId="15" fillId="4" fontId="9" numFmtId="0" xfId="0" applyAlignment="1" applyBorder="1" applyFont="1">
      <alignment horizontal="left" shrinkToFit="0" vertical="center" wrapText="1"/>
    </xf>
    <xf borderId="15" fillId="0" fontId="9" numFmtId="0" xfId="0" applyAlignment="1" applyBorder="1" applyFont="1">
      <alignment shrinkToFit="0" vertical="center" wrapText="1"/>
    </xf>
    <xf borderId="15" fillId="0" fontId="9" numFmtId="0" xfId="0" applyAlignment="1" applyBorder="1" applyFont="1">
      <alignment horizontal="left" shrinkToFit="0" vertical="center" wrapText="1"/>
    </xf>
    <xf borderId="16" fillId="0" fontId="9" numFmtId="0" xfId="0" applyAlignment="1" applyBorder="1" applyFont="1">
      <alignment horizontal="center" shrinkToFit="0" vertical="center" wrapText="1"/>
    </xf>
    <xf borderId="15" fillId="0" fontId="9" numFmtId="0" xfId="0" applyAlignment="1" applyBorder="1" applyFont="1">
      <alignment vertical="center"/>
    </xf>
    <xf borderId="15" fillId="0" fontId="9" numFmtId="0" xfId="0" applyAlignment="1" applyBorder="1" applyFont="1">
      <alignment horizontal="center" vertical="center"/>
    </xf>
    <xf borderId="11" fillId="0" fontId="9" numFmtId="0" xfId="0" applyAlignment="1" applyBorder="1" applyFont="1">
      <alignment shrinkToFit="0" vertical="center" wrapText="1"/>
    </xf>
    <xf borderId="11" fillId="0" fontId="9" numFmtId="0" xfId="0" applyAlignment="1" applyBorder="1" applyFont="1">
      <alignment shrinkToFit="0" wrapText="1"/>
    </xf>
    <xf borderId="15" fillId="4" fontId="9" numFmtId="0" xfId="0" applyAlignment="1" applyBorder="1" applyFont="1">
      <alignment vertical="center"/>
    </xf>
    <xf borderId="11" fillId="0" fontId="9" numFmtId="0" xfId="0" applyAlignment="1" applyBorder="1" applyFont="1">
      <alignment horizontal="center" shrinkToFit="0" vertical="center" wrapText="1"/>
    </xf>
    <xf borderId="15" fillId="0" fontId="9" numFmtId="0" xfId="0" applyAlignment="1" applyBorder="1" applyFont="1">
      <alignment horizontal="left" vertical="center"/>
    </xf>
    <xf borderId="15" fillId="0" fontId="10" numFmtId="0" xfId="0" applyAlignment="1" applyBorder="1" applyFont="1">
      <alignment horizontal="left" shrinkToFit="0" vertical="center" wrapText="1"/>
    </xf>
    <xf borderId="15" fillId="4" fontId="9" numFmtId="0" xfId="0" applyAlignment="1" applyBorder="1" applyFont="1">
      <alignment shrinkToFit="0" vertical="center" wrapText="1"/>
    </xf>
    <xf borderId="15" fillId="4" fontId="10" numFmtId="0" xfId="0" applyAlignment="1" applyBorder="1" applyFont="1">
      <alignment horizontal="left" shrinkToFit="0" vertical="center" wrapText="1"/>
    </xf>
    <xf borderId="15" fillId="0" fontId="11" numFmtId="0" xfId="0" applyAlignment="1" applyBorder="1" applyFont="1">
      <alignment horizontal="center" shrinkToFit="0" vertical="center" wrapText="1"/>
    </xf>
    <xf borderId="0" fillId="0" fontId="12" numFmtId="0" xfId="0" applyAlignment="1" applyFont="1">
      <alignment horizontal="center" vertical="center"/>
    </xf>
    <xf borderId="6" fillId="2" fontId="6" numFmtId="0" xfId="0" applyAlignment="1" applyBorder="1" applyFont="1">
      <alignment horizontal="center" vertical="center"/>
    </xf>
    <xf borderId="0" fillId="0" fontId="12" numFmtId="0" xfId="0" applyFont="1"/>
    <xf borderId="16" fillId="2" fontId="5" numFmtId="0" xfId="0" applyAlignment="1" applyBorder="1" applyFont="1">
      <alignment horizontal="center" shrinkToFit="0" vertical="center" wrapText="1"/>
    </xf>
    <xf borderId="17" fillId="2" fontId="5" numFmtId="0" xfId="0" applyAlignment="1" applyBorder="1" applyFont="1">
      <alignment horizontal="center" shrinkToFit="0" vertical="center" wrapText="1"/>
    </xf>
    <xf borderId="18" fillId="0" fontId="3" numFmtId="0" xfId="0" applyBorder="1" applyFont="1"/>
    <xf borderId="19" fillId="0" fontId="3" numFmtId="0" xfId="0" applyBorder="1" applyFont="1"/>
    <xf borderId="20" fillId="0" fontId="3" numFmtId="0" xfId="0" applyBorder="1" applyFont="1"/>
    <xf borderId="21" fillId="0" fontId="3" numFmtId="0" xfId="0" applyBorder="1" applyFont="1"/>
    <xf borderId="15" fillId="4" fontId="9" numFmtId="0" xfId="0" applyAlignment="1" applyBorder="1" applyFont="1">
      <alignment horizontal="center" vertical="center"/>
    </xf>
    <xf borderId="22" fillId="4" fontId="9" numFmtId="0" xfId="0" applyAlignment="1" applyBorder="1" applyFont="1">
      <alignment horizontal="center" shrinkToFit="0" vertical="center" wrapText="1"/>
    </xf>
    <xf borderId="11" fillId="0" fontId="9" numFmtId="0" xfId="0" applyAlignment="1" applyBorder="1" applyFont="1">
      <alignment horizontal="left" shrinkToFit="0" vertical="center" wrapText="1"/>
    </xf>
    <xf borderId="22" fillId="5" fontId="9" numFmtId="0" xfId="0" applyAlignment="1" applyBorder="1" applyFill="1" applyFont="1">
      <alignment horizontal="center" shrinkToFit="0" vertical="center" wrapText="1"/>
    </xf>
    <xf borderId="23" fillId="0" fontId="12" numFmtId="0" xfId="0" applyBorder="1" applyFont="1"/>
    <xf borderId="23" fillId="0" fontId="12" numFmtId="0" xfId="0" applyAlignment="1" applyBorder="1" applyFont="1">
      <alignment vertical="center"/>
    </xf>
    <xf borderId="11" fillId="0" fontId="12" numFmtId="0" xfId="0" applyAlignment="1" applyBorder="1" applyFont="1">
      <alignment horizontal="center" vertical="center"/>
    </xf>
    <xf borderId="13" fillId="4" fontId="9" numFmtId="0" xfId="0" applyAlignment="1" applyBorder="1" applyFont="1">
      <alignment horizontal="center" shrinkToFit="0" vertical="center" wrapText="1"/>
    </xf>
    <xf borderId="16" fillId="0" fontId="9" numFmtId="0" xfId="0" applyAlignment="1" applyBorder="1" applyFont="1">
      <alignment horizontal="left" shrinkToFit="0" vertical="center" wrapText="1"/>
    </xf>
    <xf borderId="24" fillId="4" fontId="9" numFmtId="0" xfId="0" applyAlignment="1" applyBorder="1" applyFont="1">
      <alignment horizontal="left" shrinkToFit="0" vertical="center" wrapText="1"/>
    </xf>
    <xf borderId="0" fillId="0" fontId="9" numFmtId="0" xfId="0" applyAlignment="1" applyFont="1">
      <alignment horizontal="left" shrinkToFit="0" vertical="center" wrapText="1"/>
    </xf>
    <xf borderId="15" fillId="0" fontId="13" numFmtId="0" xfId="0" applyAlignment="1" applyBorder="1" applyFont="1">
      <alignment horizontal="left" shrinkToFit="0" vertical="center" wrapText="1"/>
    </xf>
    <xf borderId="0" fillId="0" fontId="12" numFmtId="0" xfId="0" applyAlignment="1" applyFont="1">
      <alignment horizontal="left"/>
    </xf>
    <xf borderId="0" fillId="0" fontId="14" numFmtId="0" xfId="0" applyFont="1"/>
    <xf borderId="0" fillId="0" fontId="14" numFmtId="0" xfId="0" applyAlignment="1" applyFont="1">
      <alignment horizontal="center"/>
    </xf>
    <xf borderId="24" fillId="4" fontId="15" numFmtId="0" xfId="0" applyBorder="1" applyFont="1"/>
    <xf borderId="24" fillId="4" fontId="14" numFmtId="0" xfId="0" applyBorder="1" applyFont="1"/>
    <xf borderId="25" fillId="4" fontId="15" numFmtId="0" xfId="0" applyAlignment="1" applyBorder="1" applyFont="1">
      <alignment horizontal="center"/>
    </xf>
    <xf borderId="26" fillId="0" fontId="3" numFmtId="0" xfId="0" applyBorder="1" applyFont="1"/>
    <xf borderId="27" fillId="0" fontId="3" numFmtId="0" xfId="0" applyBorder="1" applyFont="1"/>
    <xf borderId="28" fillId="6" fontId="15" numFmtId="0" xfId="0" applyAlignment="1" applyBorder="1" applyFill="1" applyFont="1">
      <alignment horizontal="center" vertical="center"/>
    </xf>
    <xf borderId="29" fillId="6" fontId="15" numFmtId="0" xfId="0" applyAlignment="1" applyBorder="1" applyFont="1">
      <alignment horizontal="center" vertical="center"/>
    </xf>
    <xf borderId="30" fillId="6" fontId="15" numFmtId="0" xfId="0" applyAlignment="1" applyBorder="1" applyFont="1">
      <alignment horizontal="center" vertical="center"/>
    </xf>
    <xf borderId="31" fillId="7" fontId="16" numFmtId="0" xfId="0" applyAlignment="1" applyBorder="1" applyFill="1" applyFont="1">
      <alignment horizontal="center" readingOrder="1" shrinkToFit="0" vertical="center" wrapText="1"/>
    </xf>
    <xf borderId="32" fillId="7" fontId="16" numFmtId="0" xfId="0" applyAlignment="1" applyBorder="1" applyFont="1">
      <alignment horizontal="center" readingOrder="1" shrinkToFit="0" vertical="center" wrapText="1"/>
    </xf>
    <xf borderId="33" fillId="7" fontId="16" numFmtId="0" xfId="0" applyAlignment="1" applyBorder="1" applyFont="1">
      <alignment horizontal="center" readingOrder="1" shrinkToFit="0" vertical="center" wrapText="1"/>
    </xf>
    <xf borderId="31" fillId="8" fontId="17" numFmtId="0" xfId="0" applyAlignment="1" applyBorder="1" applyFill="1" applyFont="1">
      <alignment horizontal="center" readingOrder="1" shrinkToFit="0" vertical="center" wrapText="1"/>
    </xf>
    <xf borderId="34" fillId="8" fontId="17" numFmtId="0" xfId="0" applyAlignment="1" applyBorder="1" applyFont="1">
      <alignment horizontal="center" readingOrder="1" shrinkToFit="0" vertical="center" wrapText="1"/>
    </xf>
    <xf borderId="35" fillId="8" fontId="17" numFmtId="0" xfId="0" applyAlignment="1" applyBorder="1" applyFont="1">
      <alignment horizontal="center" readingOrder="1" shrinkToFit="0" vertical="center" wrapText="1"/>
    </xf>
    <xf borderId="31" fillId="9" fontId="16" numFmtId="0" xfId="0" applyAlignment="1" applyBorder="1" applyFill="1" applyFont="1">
      <alignment horizontal="center" readingOrder="1" shrinkToFit="0" vertical="center" wrapText="1"/>
    </xf>
    <xf borderId="36" fillId="9" fontId="16" numFmtId="0" xfId="0" applyAlignment="1" applyBorder="1" applyFont="1">
      <alignment horizontal="center" readingOrder="1" shrinkToFit="0" vertical="center" wrapText="1"/>
    </xf>
    <xf borderId="37" fillId="9" fontId="16" numFmtId="0" xfId="0" applyAlignment="1" applyBorder="1" applyFont="1">
      <alignment horizontal="center" readingOrder="1" shrinkToFit="0" vertical="center" wrapText="1"/>
    </xf>
    <xf borderId="34" fillId="7" fontId="16" numFmtId="0" xfId="0" applyAlignment="1" applyBorder="1" applyFont="1">
      <alignment horizontal="center" readingOrder="1" shrinkToFit="0" vertical="center" wrapText="1"/>
    </xf>
    <xf borderId="38" fillId="7" fontId="16" numFmtId="0" xfId="0" applyAlignment="1" applyBorder="1" applyFont="1">
      <alignment horizontal="center" readingOrder="1" shrinkToFit="0" vertical="center" wrapText="1"/>
    </xf>
    <xf borderId="39" fillId="0" fontId="3" numFmtId="0" xfId="0" applyBorder="1" applyFont="1"/>
    <xf borderId="34" fillId="9" fontId="16" numFmtId="0" xfId="0" applyAlignment="1" applyBorder="1" applyFont="1">
      <alignment horizontal="center" readingOrder="1" shrinkToFit="0" vertical="center" wrapText="1"/>
    </xf>
    <xf borderId="35" fillId="9" fontId="16" numFmtId="0" xfId="0" applyAlignment="1" applyBorder="1" applyFont="1">
      <alignment horizontal="center" readingOrder="1" shrinkToFit="0" vertical="center" wrapText="1"/>
    </xf>
  </cellXfs>
  <cellStyles count="1">
    <cellStyle xfId="0" name="Normal" builtinId="0"/>
  </cellStyles>
  <dxfs count="4">
    <dxf>
      <font>
        <b/>
        <color theme="0"/>
      </font>
      <fill>
        <patternFill patternType="solid">
          <fgColor rgb="FF009900"/>
          <bgColor rgb="FF009900"/>
        </patternFill>
      </fill>
      <border/>
    </dxf>
    <dxf>
      <font>
        <b/>
        <color theme="0"/>
      </font>
      <fill>
        <patternFill patternType="solid">
          <fgColor rgb="FFFF0000"/>
          <bgColor rgb="FFFF0000"/>
        </patternFill>
      </fill>
      <border/>
    </dxf>
    <dxf>
      <font>
        <b/>
      </font>
      <fill>
        <patternFill patternType="solid">
          <fgColor rgb="FFFFC000"/>
          <bgColor rgb="FFFFC000"/>
        </patternFill>
      </fill>
      <border/>
    </dxf>
    <dxf>
      <font/>
      <fill>
        <patternFill patternType="solid">
          <fgColor rgb="FFFFC000"/>
          <bgColor rgb="FFFFC000"/>
        </patternFill>
      </fill>
      <border/>
    </dxf>
  </dxf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20" Type="http://schemas.openxmlformats.org/officeDocument/2006/relationships/externalLink" Target="externalLinks/externalLink14.xml"/><Relationship Id="rId11" Type="http://schemas.openxmlformats.org/officeDocument/2006/relationships/externalLink" Target="externalLinks/externalLink5.xml"/><Relationship Id="rId22" Type="http://customschemas.google.com/relationships/workbookmetadata" Target="metadata"/><Relationship Id="rId10" Type="http://schemas.openxmlformats.org/officeDocument/2006/relationships/externalLink" Target="externalLinks/externalLink4.xml"/><Relationship Id="rId21" Type="http://schemas.openxmlformats.org/officeDocument/2006/relationships/externalLink" Target="externalLinks/externalLink15.xml"/><Relationship Id="rId13" Type="http://schemas.openxmlformats.org/officeDocument/2006/relationships/externalLink" Target="externalLinks/externalLink7.xml"/><Relationship Id="rId12" Type="http://schemas.openxmlformats.org/officeDocument/2006/relationships/externalLink" Target="externalLinks/externalLink6.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externalLink" Target="externalLinks/externalLink3.xml"/><Relationship Id="rId15" Type="http://schemas.openxmlformats.org/officeDocument/2006/relationships/externalLink" Target="externalLinks/externalLink9.xml"/><Relationship Id="rId14" Type="http://schemas.openxmlformats.org/officeDocument/2006/relationships/externalLink" Target="externalLinks/externalLink8.xml"/><Relationship Id="rId17" Type="http://schemas.openxmlformats.org/officeDocument/2006/relationships/externalLink" Target="externalLinks/externalLink11.xml"/><Relationship Id="rId16" Type="http://schemas.openxmlformats.org/officeDocument/2006/relationships/externalLink" Target="externalLinks/externalLink10.xml"/><Relationship Id="rId5" Type="http://schemas.openxmlformats.org/officeDocument/2006/relationships/worksheet" Target="worksheets/sheet2.xml"/><Relationship Id="rId19" Type="http://schemas.openxmlformats.org/officeDocument/2006/relationships/externalLink" Target="externalLinks/externalLink13.xml"/><Relationship Id="rId6" Type="http://schemas.openxmlformats.org/officeDocument/2006/relationships/worksheet" Target="worksheets/sheet3.xml"/><Relationship Id="rId18" Type="http://schemas.openxmlformats.org/officeDocument/2006/relationships/externalLink" Target="externalLinks/externalLink12.xml"/><Relationship Id="rId7" Type="http://schemas.openxmlformats.org/officeDocument/2006/relationships/externalLink" Target="externalLinks/externalLink1.xml"/><Relationship Id="rId8"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0</xdr:rowOff>
    </xdr:from>
    <xdr:ext cx="2114550" cy="581025"/>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Estrategico_ACTIVOS_Direccionamiento%20estrategico_Gestion%20proyecto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Estrategico_ACTIVOS_Gestion%20calidad.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strategico_ACTIVOS_Riesgos%20cumplimient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ional_ACTIVOS_Auditoria%20medic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ional_ACTIVOS_Autorizacion%20direccionamiento%20servicio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ional_ACTIVOS_Gestion%20farmaceutic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ional_ACTIVOS_Medicina%20laboral.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ional_ACTIVOS_Planeacion%20oferta.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Misional_ACTIVOS_Relacionamiento%20cliente.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Misional_ACTIVOS_Sistema%20obligatorio%20gart%20calidad.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Soporte_ACTIVOS_Administracion%20talento%20humano.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Soporte_ACTIVOS_Desarrollo%20talento%20humano.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Soporte_ACTIVOS_Gestion%20contable.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Soporte_ACTIVOS_Gestion%20de%20ingresos.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Soporte_ACTIVOS_Gestion%20tesoreria%20recursos%20financieros.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v. Activos Información"/>
      <sheetName val="Inv. Activos de Soporte"/>
      <sheetName val="Hoja1"/>
      <sheetName val="Clasificación"/>
    </sheetNames>
    <sheetDataSet>
      <sheetData sheetId="0" refreshError="1"/>
      <sheetData sheetId="1" refreshError="1"/>
      <sheetData sheetId="2" refreshError="1"/>
      <sheetData sheetId="3"/>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v. Activos Información"/>
      <sheetName val="Inv. Activos de Soporte"/>
      <sheetName val="Hoja1"/>
      <sheetName val="Clasificación"/>
    </sheetNames>
    <sheetDataSet>
      <sheetData sheetId="0" refreshError="1"/>
      <sheetData sheetId="1" refreshError="1"/>
      <sheetData sheetId="2" refreshError="1"/>
      <sheetData sheetId="3"/>
    </sheetDataSet>
  </externalBook>
</externalLink>
</file>

<file path=xl/externalLinks/externalLink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v. Activos Información"/>
      <sheetName val="Inv. Activos de Soporte"/>
      <sheetName val="Hoja1"/>
      <sheetName val="Clasificación"/>
    </sheetNames>
    <sheetDataSet>
      <sheetData sheetId="0" refreshError="1"/>
      <sheetData sheetId="1" refreshError="1"/>
      <sheetData sheetId="2" refreshError="1"/>
      <sheetData sheetId="3"/>
    </sheetDataSet>
  </externalBook>
</externalLink>
</file>

<file path=xl/externalLinks/externalLink4.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v. Activos Información"/>
      <sheetName val="Inv. Activos de Soporte"/>
      <sheetName val="Hoja1"/>
      <sheetName val="Clasificación"/>
    </sheetNames>
    <sheetDataSet>
      <sheetData sheetId="0" refreshError="1"/>
      <sheetData sheetId="1" refreshError="1"/>
      <sheetData sheetId="2" refreshError="1"/>
      <sheetData sheetId="3"/>
    </sheetDataSet>
  </externalBook>
</externalLink>
</file>

<file path=xl/externalLinks/externalLink5.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v. Activos Información"/>
      <sheetName val="Inv. Activos de Soporte"/>
      <sheetName val="Hoja1"/>
      <sheetName val="Clasificación"/>
    </sheetNames>
    <sheetDataSet>
      <sheetData sheetId="0" refreshError="1"/>
      <sheetData sheetId="1" refreshError="1"/>
      <sheetData sheetId="2" refreshError="1"/>
      <sheetData sheetId="3"/>
    </sheetDataSet>
  </externalBook>
</externalLink>
</file>

<file path=xl/externalLinks/externalLink6.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v. Activos Información"/>
      <sheetName val="Inv. Activos de Soporte"/>
      <sheetName val="Hoja1"/>
      <sheetName val="Clasificación"/>
    </sheetNames>
    <sheetDataSet>
      <sheetData sheetId="0" refreshError="1"/>
      <sheetData sheetId="1" refreshError="1"/>
      <sheetData sheetId="2" refreshError="1"/>
      <sheetData sheetId="3"/>
    </sheetDataSet>
  </externalBook>
</externalLink>
</file>

<file path=xl/externalLinks/externalLink7.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v. Activos Información"/>
      <sheetName val="Inv. Activos de Soporte"/>
      <sheetName val="Hoja1"/>
      <sheetName val="Clasificación"/>
    </sheetNames>
    <sheetDataSet>
      <sheetData sheetId="0" refreshError="1"/>
      <sheetData sheetId="1" refreshError="1"/>
      <sheetData sheetId="2" refreshError="1"/>
      <sheetData sheetId="3"/>
    </sheetDataSet>
  </externalBook>
</externalLink>
</file>

<file path=xl/externalLinks/externalLink8.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v. Activos Información"/>
      <sheetName val="Inv. Activos de Soporte"/>
      <sheetName val="Hoja1"/>
      <sheetName val="Clasificación"/>
    </sheetNames>
    <sheetDataSet>
      <sheetData sheetId="0" refreshError="1"/>
      <sheetData sheetId="1" refreshError="1"/>
      <sheetData sheetId="2" refreshError="1"/>
      <sheetData sheetId="3"/>
    </sheetDataSet>
  </externalBook>
</externalLink>
</file>

<file path=xl/externalLinks/externalLink9.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v. Activos Información"/>
      <sheetName val="Inv. Activos de Soporte"/>
      <sheetName val="Hoja1"/>
      <sheetName val="Clasificación"/>
    </sheetNames>
    <sheetDataSet>
      <sheetData sheetId="0" refreshError="1"/>
      <sheetData sheetId="1" refreshError="1"/>
      <sheetData sheetId="2" refreshError="1"/>
      <sheetData sheetId="3"/>
    </sheetDataSet>
  </externalBook>
</externalLink>
</file>

<file path=xl/externalLinks/externalLink10.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v. Activos Información"/>
      <sheetName val="Inv. Activos de Soporte"/>
      <sheetName val="Hoja1"/>
      <sheetName val="Clasificación"/>
    </sheetNames>
    <sheetDataSet>
      <sheetData sheetId="0" refreshError="1"/>
      <sheetData sheetId="1" refreshError="1"/>
      <sheetData sheetId="2" refreshError="1"/>
      <sheetData sheetId="3"/>
    </sheetDataSet>
  </externalBook>
</externalLink>
</file>

<file path=xl/externalLinks/externalLink1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v. Activos Información"/>
      <sheetName val="Inv. Activos de Soporte"/>
      <sheetName val="Hoja1"/>
      <sheetName val="Clasificación"/>
    </sheetNames>
    <sheetDataSet>
      <sheetData sheetId="0" refreshError="1"/>
      <sheetData sheetId="1" refreshError="1"/>
      <sheetData sheetId="2" refreshError="1"/>
      <sheetData sheetId="3"/>
    </sheetDataSet>
  </externalBook>
</externalLink>
</file>

<file path=xl/externalLinks/externalLink1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v. Activos Información"/>
      <sheetName val="Inv. Activos de Soporte"/>
      <sheetName val="Hoja1"/>
      <sheetName val="Clasificación"/>
    </sheetNames>
    <sheetDataSet>
      <sheetData sheetId="0"/>
      <sheetData sheetId="1"/>
      <sheetData sheetId="2"/>
      <sheetData sheetId="3"/>
    </sheetDataSet>
  </externalBook>
</externalLink>
</file>

<file path=xl/externalLinks/externalLink1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v. Activos Información"/>
      <sheetName val="Inv. Activos de Soporte"/>
      <sheetName val="Hoja1"/>
      <sheetName val="Clasificación"/>
    </sheetNames>
    <sheetDataSet>
      <sheetData sheetId="0"/>
      <sheetData sheetId="1"/>
      <sheetData sheetId="2"/>
      <sheetData sheetId="3"/>
    </sheetDataSet>
  </externalBook>
</externalLink>
</file>

<file path=xl/externalLinks/externalLink14.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v. Activos Información"/>
      <sheetName val="Inv. Activos de Soporte"/>
      <sheetName val="Hoja1"/>
      <sheetName val="Clasificación"/>
    </sheetNames>
    <sheetDataSet>
      <sheetData sheetId="0"/>
      <sheetData sheetId="1"/>
      <sheetData sheetId="2"/>
      <sheetData sheetId="3"/>
    </sheetDataSet>
  </externalBook>
</externalLink>
</file>

<file path=xl/externalLinks/externalLink15.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v. Activos Información"/>
      <sheetName val="Inv. Activos de Soporte"/>
      <sheetName val="Hoja1"/>
      <sheetName val="Clasificación"/>
    </sheetNames>
    <sheetDataSet>
      <sheetData sheetId="0"/>
      <sheetData sheetId="1"/>
      <sheetData sheetId="2"/>
      <sheetData sheetId="3"/>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centralaplicaciones.sos.com.co/" TargetMode="External"/><Relationship Id="rId3" Type="http://schemas.openxmlformats.org/officeDocument/2006/relationships/drawing" Target="../drawings/drawing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centralaplicaciones.sos.com.co/" TargetMode="External"/><Relationship Id="rId3" Type="http://schemas.openxmlformats.org/officeDocument/2006/relationships/hyperlink" Target="http://centralaplicaciones.sos.com.co/" TargetMode="External"/><Relationship Id="rId4" Type="http://schemas.openxmlformats.org/officeDocument/2006/relationships/hyperlink" Target="https://centralaplicaciones.sos.com.co/PortalTransaccionalWeb/paginas/afiliados/Logueo/login.jsf" TargetMode="External"/><Relationship Id="rId5" Type="http://schemas.openxmlformats.org/officeDocument/2006/relationships/hyperlink" Target="https://centralaplicaciones.sos.com.co/PortalTransaccionalWeb/paginas/empleadores/Logueo/loginEmpleadores.jsf" TargetMode="External"/><Relationship Id="rId6" Type="http://schemas.openxmlformats.org/officeDocument/2006/relationships/hyperlink" Target="https://www.sos.com.co/personas/" TargetMode="External"/><Relationship Id="rId7" Type="http://schemas.openxmlformats.org/officeDocument/2006/relationships/drawing" Target="../drawings/drawing2.xml"/><Relationship Id="rId8"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3.0" ySplit="7.0" topLeftCell="D8" activePane="bottomRight" state="frozen"/>
      <selection activeCell="D1" sqref="D1" pane="topRight"/>
      <selection activeCell="A8" sqref="A8" pane="bottomLeft"/>
      <selection activeCell="D8" sqref="D8" pane="bottomRight"/>
    </sheetView>
  </sheetViews>
  <sheetFormatPr customHeight="1" defaultColWidth="14.43" defaultRowHeight="15.0"/>
  <cols>
    <col customWidth="1" min="1" max="1" width="9.14"/>
    <col customWidth="1" min="2" max="2" width="16.14"/>
    <col customWidth="1" min="3" max="3" width="30.0"/>
    <col customWidth="1" min="4" max="5" width="22.86"/>
    <col customWidth="1" min="6" max="7" width="18.86"/>
    <col customWidth="1" min="8" max="8" width="19.57"/>
    <col customWidth="1" min="9" max="12" width="19.14"/>
    <col customWidth="1" min="13" max="15" width="9.14"/>
    <col customWidth="1" min="16" max="16" width="14.14"/>
    <col customWidth="1" min="17" max="17" width="14.0"/>
    <col customWidth="1" min="18" max="21" width="9.14"/>
    <col customWidth="1" min="22" max="22" width="11.71"/>
    <col customWidth="1" min="23" max="24" width="9.14"/>
    <col customWidth="1" min="25" max="25" width="9.86"/>
    <col customWidth="1" min="26" max="26" width="18.14"/>
    <col customWidth="1" min="27" max="27" width="12.57"/>
    <col customWidth="1" min="28" max="28" width="16.86"/>
    <col customWidth="1" min="29" max="29" width="13.29"/>
    <col customWidth="1" min="30" max="30" width="18.0"/>
    <col customWidth="1" min="31" max="31" width="8.86"/>
    <col customWidth="1" min="32" max="32" width="14.0"/>
  </cols>
  <sheetData>
    <row r="2">
      <c r="A2" s="1"/>
      <c r="B2" s="2" t="s">
        <v>0</v>
      </c>
      <c r="C2" s="3"/>
      <c r="D2" s="3"/>
      <c r="E2" s="3"/>
      <c r="F2" s="4" t="s">
        <v>1</v>
      </c>
      <c r="G2" s="5"/>
    </row>
    <row r="3">
      <c r="A3" s="1"/>
      <c r="B3" s="6"/>
      <c r="F3" s="4" t="s">
        <v>2</v>
      </c>
      <c r="G3" s="5"/>
    </row>
    <row r="4">
      <c r="A4" s="1"/>
      <c r="B4" s="6"/>
      <c r="F4" s="4" t="s">
        <v>3</v>
      </c>
      <c r="G4" s="5"/>
    </row>
    <row r="6">
      <c r="A6" s="7" t="s">
        <v>4</v>
      </c>
      <c r="B6" s="8"/>
      <c r="C6" s="8"/>
      <c r="D6" s="8"/>
      <c r="E6" s="8"/>
      <c r="F6" s="8"/>
      <c r="G6" s="8"/>
      <c r="H6" s="8"/>
      <c r="I6" s="9" t="s">
        <v>5</v>
      </c>
      <c r="J6" s="10"/>
      <c r="K6" s="10"/>
      <c r="L6" s="11"/>
      <c r="M6" s="10" t="s">
        <v>6</v>
      </c>
      <c r="N6" s="12"/>
      <c r="O6" s="12"/>
      <c r="P6" s="13" t="s">
        <v>7</v>
      </c>
      <c r="Q6" s="14"/>
      <c r="R6" s="15" t="s">
        <v>8</v>
      </c>
      <c r="S6" s="12"/>
      <c r="T6" s="13" t="s">
        <v>9</v>
      </c>
      <c r="U6" s="8"/>
      <c r="V6" s="8"/>
      <c r="W6" s="8"/>
      <c r="X6" s="8"/>
      <c r="Y6" s="14"/>
      <c r="Z6" s="13" t="s">
        <v>10</v>
      </c>
      <c r="AA6" s="8"/>
      <c r="AB6" s="8"/>
      <c r="AC6" s="14"/>
      <c r="AD6" s="15" t="s">
        <v>11</v>
      </c>
      <c r="AE6" s="12"/>
      <c r="AF6" s="12"/>
    </row>
    <row r="7" ht="42.0" customHeight="1">
      <c r="A7" s="16" t="s">
        <v>12</v>
      </c>
      <c r="B7" s="17" t="s">
        <v>13</v>
      </c>
      <c r="C7" s="17" t="s">
        <v>14</v>
      </c>
      <c r="D7" s="18" t="s">
        <v>15</v>
      </c>
      <c r="E7" s="16" t="s">
        <v>16</v>
      </c>
      <c r="F7" s="16" t="s">
        <v>17</v>
      </c>
      <c r="G7" s="16" t="s">
        <v>18</v>
      </c>
      <c r="H7" s="16" t="s">
        <v>19</v>
      </c>
      <c r="I7" s="19" t="s">
        <v>20</v>
      </c>
      <c r="J7" s="20" t="s">
        <v>21</v>
      </c>
      <c r="K7" s="20" t="s">
        <v>22</v>
      </c>
      <c r="L7" s="20" t="s">
        <v>23</v>
      </c>
      <c r="M7" s="21" t="s">
        <v>24</v>
      </c>
      <c r="N7" s="22" t="s">
        <v>25</v>
      </c>
      <c r="O7" s="21" t="s">
        <v>26</v>
      </c>
      <c r="P7" s="21" t="s">
        <v>27</v>
      </c>
      <c r="Q7" s="21" t="s">
        <v>28</v>
      </c>
      <c r="R7" s="21" t="s">
        <v>29</v>
      </c>
      <c r="S7" s="21" t="s">
        <v>30</v>
      </c>
      <c r="T7" s="23" t="s">
        <v>31</v>
      </c>
      <c r="U7" s="23" t="s">
        <v>32</v>
      </c>
      <c r="V7" s="23" t="s">
        <v>33</v>
      </c>
      <c r="W7" s="23" t="s">
        <v>32</v>
      </c>
      <c r="X7" s="24" t="s">
        <v>34</v>
      </c>
      <c r="Y7" s="25" t="s">
        <v>35</v>
      </c>
      <c r="Z7" s="23" t="s">
        <v>31</v>
      </c>
      <c r="AA7" s="23" t="s">
        <v>33</v>
      </c>
      <c r="AB7" s="23" t="s">
        <v>34</v>
      </c>
      <c r="AC7" s="26" t="s">
        <v>36</v>
      </c>
      <c r="AD7" s="22" t="s">
        <v>18</v>
      </c>
      <c r="AE7" s="21" t="s">
        <v>37</v>
      </c>
      <c r="AF7" s="21" t="s">
        <v>38</v>
      </c>
    </row>
    <row r="8" ht="49.5" customHeight="1">
      <c r="A8" s="27">
        <v>1.0</v>
      </c>
      <c r="B8" s="28" t="s">
        <v>39</v>
      </c>
      <c r="C8" s="29" t="s">
        <v>40</v>
      </c>
      <c r="D8" s="30" t="s">
        <v>41</v>
      </c>
      <c r="E8" s="28" t="s">
        <v>42</v>
      </c>
      <c r="F8" s="31" t="s">
        <v>43</v>
      </c>
      <c r="G8" s="31" t="s">
        <v>43</v>
      </c>
      <c r="H8" s="32" t="s">
        <v>44</v>
      </c>
      <c r="I8" s="27" t="s">
        <v>45</v>
      </c>
      <c r="J8" s="27" t="s">
        <v>46</v>
      </c>
      <c r="K8" s="27" t="s">
        <v>45</v>
      </c>
      <c r="L8" s="27" t="s">
        <v>46</v>
      </c>
      <c r="M8" s="27"/>
      <c r="N8" s="27" t="s">
        <v>47</v>
      </c>
      <c r="O8" s="33"/>
      <c r="P8" s="28" t="s">
        <v>48</v>
      </c>
      <c r="Q8" s="28" t="s">
        <v>49</v>
      </c>
      <c r="R8" s="27" t="s">
        <v>50</v>
      </c>
      <c r="S8" s="27" t="s">
        <v>51</v>
      </c>
      <c r="T8" s="34" t="s">
        <v>52</v>
      </c>
      <c r="U8" s="34"/>
      <c r="V8" s="34" t="s">
        <v>53</v>
      </c>
      <c r="W8" s="34"/>
      <c r="X8" s="34" t="s">
        <v>53</v>
      </c>
      <c r="Y8" s="35" t="str">
        <f t="shared" ref="Y8:Y21" si="1">IF( OR(T8="Alto",V8="Alto",X8="Alto"),"Crítico","No Crítico")</f>
        <v>Crítico</v>
      </c>
      <c r="Z8" s="27" t="str">
        <f>IF(T8='Clasificación'!$B$9,'Clasificación'!$C$9,IF(T8='Clasificación'!$B$10,'Clasificación'!$C$10,IF(OR(T8='Clasificación'!$B$11,T8='Clasificación'!$C$11),'Clasificación'!$C$11,"Por clasificar")))</f>
        <v>Confidencial</v>
      </c>
      <c r="AA8" s="27" t="str">
        <f>IF(V8='Clasificación'!$B$15,'Clasificación'!$C$15, IF(V8='Clasificación'!$B$16,'Clasificación'!$C$16,IF(V8='Clasificación'!$B$17,'Clasificación'!$C$17,"Por clasificar")))</f>
        <v>Alta</v>
      </c>
      <c r="AB8" s="27" t="str">
        <f>IF(X8='Clasificación'!$B$22,'Clasificación'!$C$22, IF(X8='Clasificación'!$B$23,'Clasificación'!$C$23,IF(X8='Clasificación'!$B$24,'Clasificación'!$C$24,"Por clasificar")))</f>
        <v>Alta</v>
      </c>
      <c r="AC8" s="30" t="s">
        <v>54</v>
      </c>
      <c r="AD8" s="30" t="s">
        <v>55</v>
      </c>
      <c r="AE8" s="30"/>
      <c r="AF8" s="30"/>
    </row>
    <row r="9" ht="49.5" customHeight="1">
      <c r="A9" s="27">
        <v>2.0</v>
      </c>
      <c r="B9" s="28" t="s">
        <v>39</v>
      </c>
      <c r="C9" s="29" t="s">
        <v>40</v>
      </c>
      <c r="D9" s="30" t="s">
        <v>41</v>
      </c>
      <c r="E9" s="28" t="s">
        <v>56</v>
      </c>
      <c r="F9" s="31" t="s">
        <v>57</v>
      </c>
      <c r="G9" s="31" t="s">
        <v>58</v>
      </c>
      <c r="H9" s="32" t="s">
        <v>59</v>
      </c>
      <c r="I9" s="27" t="s">
        <v>46</v>
      </c>
      <c r="J9" s="27" t="s">
        <v>46</v>
      </c>
      <c r="K9" s="27" t="s">
        <v>45</v>
      </c>
      <c r="L9" s="27" t="s">
        <v>46</v>
      </c>
      <c r="M9" s="27"/>
      <c r="N9" s="27" t="s">
        <v>60</v>
      </c>
      <c r="O9" s="27"/>
      <c r="P9" s="28" t="s">
        <v>48</v>
      </c>
      <c r="Q9" s="28" t="s">
        <v>48</v>
      </c>
      <c r="R9" s="27" t="s">
        <v>61</v>
      </c>
      <c r="S9" s="27" t="s">
        <v>62</v>
      </c>
      <c r="T9" s="34" t="s">
        <v>53</v>
      </c>
      <c r="U9" s="34"/>
      <c r="V9" s="34" t="s">
        <v>53</v>
      </c>
      <c r="W9" s="34"/>
      <c r="X9" s="34" t="s">
        <v>53</v>
      </c>
      <c r="Y9" s="35" t="str">
        <f t="shared" si="1"/>
        <v>Crítico</v>
      </c>
      <c r="Z9" s="27" t="str">
        <f>IF(T9='Clasificación'!$B$9,'Clasificación'!$C$9,IF(T9='Clasificación'!$B$10,'Clasificación'!$C$10,IF(OR(T9='Clasificación'!$B$11,T9='Clasificación'!$C$11),'Clasificación'!$C$11,"Por clasificar")))</f>
        <v>Altamente Confidencial</v>
      </c>
      <c r="AA9" s="27" t="str">
        <f>IF(V9='Clasificación'!$B$15,'Clasificación'!$C$15, IF(V9='Clasificación'!$B$16,'Clasificación'!$C$16,IF(V9='Clasificación'!$B$17,'Clasificación'!$C$17,"Por clasificar")))</f>
        <v>Alta</v>
      </c>
      <c r="AB9" s="27" t="str">
        <f>IF(X9='Clasificación'!$B$22,'Clasificación'!$C$22, IF(X9='Clasificación'!$B$23,'Clasificación'!$C$23,IF(X9='Clasificación'!$B$24,'Clasificación'!$C$24,"Por clasificar")))</f>
        <v>Alta</v>
      </c>
      <c r="AC9" s="30" t="s">
        <v>63</v>
      </c>
      <c r="AD9" s="30" t="s">
        <v>55</v>
      </c>
      <c r="AE9" s="30"/>
      <c r="AF9" s="30"/>
    </row>
    <row r="10" ht="49.5" customHeight="1">
      <c r="A10" s="27">
        <v>3.0</v>
      </c>
      <c r="B10" s="28" t="s">
        <v>39</v>
      </c>
      <c r="C10" s="29" t="s">
        <v>40</v>
      </c>
      <c r="D10" s="30" t="s">
        <v>41</v>
      </c>
      <c r="E10" s="28" t="s">
        <v>64</v>
      </c>
      <c r="F10" s="31" t="s">
        <v>65</v>
      </c>
      <c r="G10" s="31" t="s">
        <v>66</v>
      </c>
      <c r="H10" s="32" t="s">
        <v>67</v>
      </c>
      <c r="I10" s="27" t="s">
        <v>46</v>
      </c>
      <c r="J10" s="27" t="s">
        <v>46</v>
      </c>
      <c r="K10" s="27" t="s">
        <v>45</v>
      </c>
      <c r="L10" s="27" t="s">
        <v>46</v>
      </c>
      <c r="M10" s="27"/>
      <c r="N10" s="27" t="s">
        <v>68</v>
      </c>
      <c r="O10" s="33"/>
      <c r="P10" s="28" t="s">
        <v>48</v>
      </c>
      <c r="Q10" s="28" t="s">
        <v>48</v>
      </c>
      <c r="R10" s="27" t="s">
        <v>61</v>
      </c>
      <c r="S10" s="27" t="s">
        <v>62</v>
      </c>
      <c r="T10" s="34" t="s">
        <v>52</v>
      </c>
      <c r="U10" s="34"/>
      <c r="V10" s="34" t="s">
        <v>52</v>
      </c>
      <c r="W10" s="34"/>
      <c r="X10" s="34" t="s">
        <v>52</v>
      </c>
      <c r="Y10" s="35" t="str">
        <f t="shared" si="1"/>
        <v>No Crítico</v>
      </c>
      <c r="Z10" s="27" t="str">
        <f>IF(T10='Clasificación'!$B$9,'Clasificación'!$C$9,IF(T10='Clasificación'!$B$10,'Clasificación'!$C$10,IF(OR(T10='Clasificación'!$B$11,T10='Clasificación'!$C$11),'Clasificación'!$C$11,"Por clasificar")))</f>
        <v>Confidencial</v>
      </c>
      <c r="AA10" s="27" t="str">
        <f>IF(V10='Clasificación'!$B$15,'Clasificación'!$C$15, IF(V10='Clasificación'!$B$16,'Clasificación'!$C$16,IF(V10='Clasificación'!$B$17,'Clasificación'!$C$17,"Por clasificar")))</f>
        <v>Medio</v>
      </c>
      <c r="AB10" s="27" t="str">
        <f>IF(X10='Clasificación'!$B$22,'Clasificación'!$C$22, IF(X10='Clasificación'!$B$23,'Clasificación'!$C$23,IF(X10='Clasificación'!$B$24,'Clasificación'!$C$24,"Por clasificar")))</f>
        <v>Medio</v>
      </c>
      <c r="AC10" s="30" t="s">
        <v>69</v>
      </c>
      <c r="AD10" s="30" t="s">
        <v>55</v>
      </c>
      <c r="AE10" s="30"/>
      <c r="AF10" s="30"/>
    </row>
    <row r="11" ht="49.5" customHeight="1">
      <c r="A11" s="27">
        <v>4.0</v>
      </c>
      <c r="B11" s="28" t="s">
        <v>39</v>
      </c>
      <c r="C11" s="29" t="s">
        <v>40</v>
      </c>
      <c r="D11" s="30" t="s">
        <v>41</v>
      </c>
      <c r="E11" s="28" t="s">
        <v>70</v>
      </c>
      <c r="F11" s="31" t="s">
        <v>71</v>
      </c>
      <c r="G11" s="31" t="s">
        <v>72</v>
      </c>
      <c r="H11" s="36" t="s">
        <v>73</v>
      </c>
      <c r="I11" s="27" t="s">
        <v>45</v>
      </c>
      <c r="J11" s="27" t="s">
        <v>46</v>
      </c>
      <c r="K11" s="27" t="s">
        <v>45</v>
      </c>
      <c r="L11" s="27" t="s">
        <v>46</v>
      </c>
      <c r="M11" s="27"/>
      <c r="N11" s="27" t="s">
        <v>74</v>
      </c>
      <c r="O11" s="33"/>
      <c r="P11" s="28" t="s">
        <v>48</v>
      </c>
      <c r="Q11" s="28" t="s">
        <v>48</v>
      </c>
      <c r="R11" s="32" t="s">
        <v>75</v>
      </c>
      <c r="S11" s="27" t="s">
        <v>76</v>
      </c>
      <c r="T11" s="34" t="s">
        <v>53</v>
      </c>
      <c r="U11" s="34"/>
      <c r="V11" s="34" t="s">
        <v>52</v>
      </c>
      <c r="W11" s="34"/>
      <c r="X11" s="34" t="s">
        <v>52</v>
      </c>
      <c r="Y11" s="35" t="str">
        <f t="shared" si="1"/>
        <v>Crítico</v>
      </c>
      <c r="Z11" s="27" t="str">
        <f>IF(T11='Clasificación'!$B$9,'Clasificación'!$C$9,IF(T11='Clasificación'!$B$10,'Clasificación'!$C$10,IF(OR(T11='Clasificación'!$B$11,T11='Clasificación'!$C$11),'Clasificación'!$C$11,"Por clasificar")))</f>
        <v>Altamente Confidencial</v>
      </c>
      <c r="AA11" s="27" t="str">
        <f>IF(V11='Clasificación'!$B$15,'Clasificación'!$C$15, IF(V11='Clasificación'!$B$16,'Clasificación'!$C$16,IF(V11='Clasificación'!$B$17,'Clasificación'!$C$17,"Por clasificar")))</f>
        <v>Medio</v>
      </c>
      <c r="AB11" s="27" t="str">
        <f>IF(X11='Clasificación'!$B$22,'Clasificación'!$C$22, IF(X11='Clasificación'!$B$23,'Clasificación'!$C$23,IF(X11='Clasificación'!$B$24,'Clasificación'!$C$24,"Por clasificar")))</f>
        <v>Medio</v>
      </c>
      <c r="AC11" s="30" t="s">
        <v>77</v>
      </c>
      <c r="AD11" s="30" t="s">
        <v>55</v>
      </c>
      <c r="AE11" s="30"/>
      <c r="AF11" s="30"/>
    </row>
    <row r="12" ht="49.5" customHeight="1">
      <c r="A12" s="27">
        <v>5.0</v>
      </c>
      <c r="B12" s="28" t="s">
        <v>78</v>
      </c>
      <c r="C12" s="29" t="s">
        <v>79</v>
      </c>
      <c r="D12" s="30" t="s">
        <v>80</v>
      </c>
      <c r="E12" s="28" t="s">
        <v>81</v>
      </c>
      <c r="F12" s="31" t="s">
        <v>82</v>
      </c>
      <c r="G12" s="32" t="s">
        <v>83</v>
      </c>
      <c r="H12" s="32" t="s">
        <v>84</v>
      </c>
      <c r="I12" s="27" t="s">
        <v>45</v>
      </c>
      <c r="J12" s="27" t="s">
        <v>45</v>
      </c>
      <c r="K12" s="27" t="s">
        <v>45</v>
      </c>
      <c r="L12" s="27" t="s">
        <v>45</v>
      </c>
      <c r="M12" s="27"/>
      <c r="N12" s="27" t="s">
        <v>85</v>
      </c>
      <c r="O12" s="33"/>
      <c r="P12" s="28" t="s">
        <v>86</v>
      </c>
      <c r="Q12" s="28" t="s">
        <v>87</v>
      </c>
      <c r="R12" s="27" t="s">
        <v>88</v>
      </c>
      <c r="S12" s="27" t="s">
        <v>89</v>
      </c>
      <c r="T12" s="34" t="s">
        <v>53</v>
      </c>
      <c r="U12" s="34"/>
      <c r="V12" s="34" t="s">
        <v>53</v>
      </c>
      <c r="W12" s="34"/>
      <c r="X12" s="34" t="s">
        <v>53</v>
      </c>
      <c r="Y12" s="35" t="str">
        <f t="shared" si="1"/>
        <v>Crítico</v>
      </c>
      <c r="Z12" s="27" t="str">
        <f>IF(T12='Clasificación'!$B$9,'Clasificación'!$C$9,IF(T12='Clasificación'!$B$10,'Clasificación'!$C$10,IF(OR(T12='Clasificación'!$B$11,T12='Clasificación'!$C$11),'Clasificación'!$C$11,"Por clasificar")))</f>
        <v>Altamente Confidencial</v>
      </c>
      <c r="AA12" s="27" t="str">
        <f>IF(V12='Clasificación'!$B$15,'Clasificación'!$C$15, IF(V12='Clasificación'!$B$16,'Clasificación'!$C$16,IF(V12='Clasificación'!$B$17,'Clasificación'!$C$17,"Por clasificar")))</f>
        <v>Alta</v>
      </c>
      <c r="AB12" s="27" t="str">
        <f>IF(X12='Clasificación'!$B$22,'Clasificación'!$C$22, IF(X12='Clasificación'!$B$23,'Clasificación'!$C$23,IF(X12='Clasificación'!$B$24,'Clasificación'!$C$24,"Por clasificar")))</f>
        <v>Alta</v>
      </c>
      <c r="AC12" s="30" t="s">
        <v>63</v>
      </c>
      <c r="AD12" s="30" t="s">
        <v>55</v>
      </c>
      <c r="AE12" s="30"/>
      <c r="AF12" s="30"/>
    </row>
    <row r="13" ht="49.5" customHeight="1">
      <c r="A13" s="27">
        <v>6.0</v>
      </c>
      <c r="B13" s="28" t="s">
        <v>78</v>
      </c>
      <c r="C13" s="29" t="s">
        <v>79</v>
      </c>
      <c r="D13" s="30" t="s">
        <v>80</v>
      </c>
      <c r="E13" s="28" t="s">
        <v>90</v>
      </c>
      <c r="F13" s="31" t="s">
        <v>91</v>
      </c>
      <c r="G13" s="32" t="s">
        <v>92</v>
      </c>
      <c r="H13" s="32" t="s">
        <v>93</v>
      </c>
      <c r="I13" s="27" t="s">
        <v>45</v>
      </c>
      <c r="J13" s="27" t="s">
        <v>45</v>
      </c>
      <c r="K13" s="27" t="s">
        <v>45</v>
      </c>
      <c r="L13" s="27" t="s">
        <v>45</v>
      </c>
      <c r="M13" s="27"/>
      <c r="N13" s="27" t="s">
        <v>94</v>
      </c>
      <c r="O13" s="27"/>
      <c r="P13" s="28" t="s">
        <v>86</v>
      </c>
      <c r="Q13" s="28" t="s">
        <v>87</v>
      </c>
      <c r="R13" s="27"/>
      <c r="S13" s="27" t="s">
        <v>95</v>
      </c>
      <c r="T13" s="34" t="s">
        <v>53</v>
      </c>
      <c r="U13" s="34"/>
      <c r="V13" s="34" t="s">
        <v>53</v>
      </c>
      <c r="W13" s="34"/>
      <c r="X13" s="34" t="s">
        <v>53</v>
      </c>
      <c r="Y13" s="35" t="str">
        <f t="shared" si="1"/>
        <v>Crítico</v>
      </c>
      <c r="Z13" s="27" t="str">
        <f>IF(T13='Clasificación'!$B$9,'Clasificación'!$C$9,IF(T13='Clasificación'!$B$10,'Clasificación'!$C$10,IF(OR(T13='Clasificación'!$B$11,T13='Clasificación'!$C$11),'Clasificación'!$C$11,"Por clasificar")))</f>
        <v>Altamente Confidencial</v>
      </c>
      <c r="AA13" s="27" t="str">
        <f>IF(V13='Clasificación'!$B$15,'Clasificación'!$C$15, IF(V13='Clasificación'!$B$16,'Clasificación'!$C$16,IF(V13='Clasificación'!$B$17,'Clasificación'!$C$17,"Por clasificar")))</f>
        <v>Alta</v>
      </c>
      <c r="AB13" s="27" t="str">
        <f>IF(X13='Clasificación'!$B$22,'Clasificación'!$C$22, IF(X13='Clasificación'!$B$23,'Clasificación'!$C$23,IF(X13='Clasificación'!$B$24,'Clasificación'!$C$24,"Por clasificar")))</f>
        <v>Alta</v>
      </c>
      <c r="AC13" s="30" t="s">
        <v>63</v>
      </c>
      <c r="AD13" s="30" t="s">
        <v>55</v>
      </c>
      <c r="AE13" s="30"/>
      <c r="AF13" s="30"/>
    </row>
    <row r="14" ht="49.5" customHeight="1">
      <c r="A14" s="27">
        <v>7.0</v>
      </c>
      <c r="B14" s="28" t="s">
        <v>78</v>
      </c>
      <c r="C14" s="29" t="s">
        <v>79</v>
      </c>
      <c r="D14" s="30" t="s">
        <v>80</v>
      </c>
      <c r="E14" s="28" t="s">
        <v>96</v>
      </c>
      <c r="F14" s="31" t="s">
        <v>97</v>
      </c>
      <c r="G14" s="36" t="s">
        <v>98</v>
      </c>
      <c r="H14" s="32" t="s">
        <v>99</v>
      </c>
      <c r="I14" s="27" t="s">
        <v>45</v>
      </c>
      <c r="J14" s="27" t="s">
        <v>46</v>
      </c>
      <c r="K14" s="27" t="s">
        <v>46</v>
      </c>
      <c r="L14" s="27" t="s">
        <v>46</v>
      </c>
      <c r="M14" s="27"/>
      <c r="N14" s="27" t="s">
        <v>100</v>
      </c>
      <c r="O14" s="33"/>
      <c r="P14" s="28" t="s">
        <v>86</v>
      </c>
      <c r="Q14" s="28" t="s">
        <v>86</v>
      </c>
      <c r="R14" s="32"/>
      <c r="S14" s="27" t="s">
        <v>95</v>
      </c>
      <c r="T14" s="34" t="s">
        <v>101</v>
      </c>
      <c r="U14" s="34"/>
      <c r="V14" s="34" t="s">
        <v>52</v>
      </c>
      <c r="W14" s="34"/>
      <c r="X14" s="34" t="s">
        <v>52</v>
      </c>
      <c r="Y14" s="35" t="str">
        <f t="shared" si="1"/>
        <v>No Crítico</v>
      </c>
      <c r="Z14" s="27" t="str">
        <f>IF(T14='Clasificación'!$B$9,'Clasificación'!$C$9,IF(T14='Clasificación'!$B$10,'Clasificación'!$C$10,IF(OR(T14='Clasificación'!$B$11,T14='Clasificación'!$C$11),'Clasificación'!$C$11,"Por clasificar")))</f>
        <v>Pública</v>
      </c>
      <c r="AA14" s="27" t="str">
        <f>IF(V14='Clasificación'!$B$15,'Clasificación'!$C$15, IF(V14='Clasificación'!$B$16,'Clasificación'!$C$16,IF(V14='Clasificación'!$B$17,'Clasificación'!$C$17,"Por clasificar")))</f>
        <v>Medio</v>
      </c>
      <c r="AB14" s="27" t="str">
        <f>IF(X14='Clasificación'!$B$22,'Clasificación'!$C$22, IF(X14='Clasificación'!$B$23,'Clasificación'!$C$23,IF(X14='Clasificación'!$B$24,'Clasificación'!$C$24,"Por clasificar")))</f>
        <v>Medio</v>
      </c>
      <c r="AC14" s="30" t="s">
        <v>102</v>
      </c>
      <c r="AD14" s="30" t="s">
        <v>55</v>
      </c>
      <c r="AE14" s="30"/>
      <c r="AF14" s="30"/>
    </row>
    <row r="15" ht="49.5" customHeight="1">
      <c r="A15" s="27">
        <v>8.0</v>
      </c>
      <c r="B15" s="28" t="s">
        <v>78</v>
      </c>
      <c r="C15" s="29" t="s">
        <v>79</v>
      </c>
      <c r="D15" s="30" t="s">
        <v>80</v>
      </c>
      <c r="E15" s="28" t="s">
        <v>103</v>
      </c>
      <c r="F15" s="31" t="s">
        <v>104</v>
      </c>
      <c r="G15" s="37" t="s">
        <v>105</v>
      </c>
      <c r="H15" s="36" t="s">
        <v>106</v>
      </c>
      <c r="I15" s="27" t="s">
        <v>46</v>
      </c>
      <c r="J15" s="27" t="s">
        <v>46</v>
      </c>
      <c r="K15" s="27" t="s">
        <v>46</v>
      </c>
      <c r="L15" s="27" t="s">
        <v>46</v>
      </c>
      <c r="M15" s="27"/>
      <c r="N15" s="27" t="s">
        <v>107</v>
      </c>
      <c r="O15" s="33"/>
      <c r="P15" s="28" t="s">
        <v>86</v>
      </c>
      <c r="Q15" s="28" t="s">
        <v>86</v>
      </c>
      <c r="R15" s="32"/>
      <c r="S15" s="27" t="s">
        <v>95</v>
      </c>
      <c r="T15" s="34" t="s">
        <v>101</v>
      </c>
      <c r="U15" s="34"/>
      <c r="V15" s="34" t="s">
        <v>53</v>
      </c>
      <c r="W15" s="34"/>
      <c r="X15" s="34" t="s">
        <v>53</v>
      </c>
      <c r="Y15" s="35" t="str">
        <f t="shared" si="1"/>
        <v>Crítico</v>
      </c>
      <c r="Z15" s="27" t="str">
        <f>IF(T15='Clasificación'!$B$9,'Clasificación'!$C$9,IF(T15='Clasificación'!$B$10,'Clasificación'!$C$10,IF(OR(T15='Clasificación'!$B$11,T15='Clasificación'!$C$11),'Clasificación'!$C$11,"Por clasificar")))</f>
        <v>Pública</v>
      </c>
      <c r="AA15" s="27" t="str">
        <f>IF(V15='Clasificación'!$B$15,'Clasificación'!$C$15, IF(V15='Clasificación'!$B$16,'Clasificación'!$C$16,IF(V15='Clasificación'!$B$17,'Clasificación'!$C$17,"Por clasificar")))</f>
        <v>Alta</v>
      </c>
      <c r="AB15" s="27" t="str">
        <f>IF(X15='Clasificación'!$B$22,'Clasificación'!$C$22, IF(X15='Clasificación'!$B$23,'Clasificación'!$C$23,IF(X15='Clasificación'!$B$24,'Clasificación'!$C$24,"Por clasificar")))</f>
        <v>Alta</v>
      </c>
      <c r="AC15" s="30" t="s">
        <v>102</v>
      </c>
      <c r="AD15" s="30" t="s">
        <v>55</v>
      </c>
      <c r="AE15" s="30"/>
      <c r="AF15" s="30"/>
    </row>
    <row r="16" ht="49.5" customHeight="1">
      <c r="A16" s="27">
        <v>9.0</v>
      </c>
      <c r="B16" s="28" t="s">
        <v>78</v>
      </c>
      <c r="C16" s="29" t="s">
        <v>79</v>
      </c>
      <c r="D16" s="30" t="s">
        <v>80</v>
      </c>
      <c r="E16" s="28" t="s">
        <v>108</v>
      </c>
      <c r="F16" s="31" t="s">
        <v>109</v>
      </c>
      <c r="G16" s="32" t="s">
        <v>110</v>
      </c>
      <c r="H16" s="32" t="s">
        <v>111</v>
      </c>
      <c r="I16" s="27" t="s">
        <v>46</v>
      </c>
      <c r="J16" s="27" t="s">
        <v>46</v>
      </c>
      <c r="K16" s="27" t="s">
        <v>45</v>
      </c>
      <c r="L16" s="27" t="s">
        <v>46</v>
      </c>
      <c r="M16" s="27"/>
      <c r="N16" s="27" t="s">
        <v>112</v>
      </c>
      <c r="O16" s="27"/>
      <c r="P16" s="28" t="s">
        <v>86</v>
      </c>
      <c r="Q16" s="28" t="s">
        <v>86</v>
      </c>
      <c r="R16" s="32"/>
      <c r="S16" s="27" t="s">
        <v>95</v>
      </c>
      <c r="T16" s="34" t="s">
        <v>52</v>
      </c>
      <c r="U16" s="34"/>
      <c r="V16" s="34" t="s">
        <v>53</v>
      </c>
      <c r="W16" s="34"/>
      <c r="X16" s="34" t="s">
        <v>53</v>
      </c>
      <c r="Y16" s="35" t="str">
        <f t="shared" si="1"/>
        <v>Crítico</v>
      </c>
      <c r="Z16" s="27" t="str">
        <f>IF(T16='Clasificación'!$B$9,'Clasificación'!$C$9,IF(T16='Clasificación'!$B$10,'Clasificación'!$C$10,IF(OR(T16='Clasificación'!$B$11,T16='Clasificación'!$C$11),'Clasificación'!$C$11,"Por clasificar")))</f>
        <v>Confidencial</v>
      </c>
      <c r="AA16" s="27" t="str">
        <f>IF(V16='Clasificación'!$B$15,'Clasificación'!$C$15, IF(V16='Clasificación'!$B$16,'Clasificación'!$C$16,IF(V16='Clasificación'!$B$17,'Clasificación'!$C$17,"Por clasificar")))</f>
        <v>Alta</v>
      </c>
      <c r="AB16" s="27" t="str">
        <f>IF(X16='Clasificación'!$B$22,'Clasificación'!$C$22, IF(X16='Clasificación'!$B$23,'Clasificación'!$C$23,IF(X16='Clasificación'!$B$24,'Clasificación'!$C$24,"Por clasificar")))</f>
        <v>Alta</v>
      </c>
      <c r="AC16" s="30" t="s">
        <v>54</v>
      </c>
      <c r="AD16" s="30" t="s">
        <v>55</v>
      </c>
      <c r="AE16" s="30"/>
      <c r="AF16" s="30"/>
    </row>
    <row r="17" ht="49.5" customHeight="1">
      <c r="A17" s="27">
        <v>10.0</v>
      </c>
      <c r="B17" s="28" t="s">
        <v>113</v>
      </c>
      <c r="C17" s="29" t="s">
        <v>114</v>
      </c>
      <c r="D17" s="30" t="s">
        <v>115</v>
      </c>
      <c r="E17" s="28" t="s">
        <v>116</v>
      </c>
      <c r="F17" s="31" t="s">
        <v>117</v>
      </c>
      <c r="G17" s="31" t="s">
        <v>117</v>
      </c>
      <c r="H17" s="32" t="s">
        <v>118</v>
      </c>
      <c r="I17" s="27" t="s">
        <v>45</v>
      </c>
      <c r="J17" s="27" t="s">
        <v>45</v>
      </c>
      <c r="K17" s="27" t="s">
        <v>45</v>
      </c>
      <c r="L17" s="27" t="s">
        <v>45</v>
      </c>
      <c r="M17" s="27"/>
      <c r="N17" s="27" t="s">
        <v>119</v>
      </c>
      <c r="O17" s="33"/>
      <c r="P17" s="28" t="s">
        <v>120</v>
      </c>
      <c r="Q17" s="28" t="s">
        <v>120</v>
      </c>
      <c r="R17" s="27" t="s">
        <v>121</v>
      </c>
      <c r="S17" s="27" t="s">
        <v>122</v>
      </c>
      <c r="T17" s="34" t="s">
        <v>53</v>
      </c>
      <c r="U17" s="34"/>
      <c r="V17" s="34" t="s">
        <v>53</v>
      </c>
      <c r="W17" s="34"/>
      <c r="X17" s="34" t="s">
        <v>53</v>
      </c>
      <c r="Y17" s="35" t="str">
        <f t="shared" si="1"/>
        <v>Crítico</v>
      </c>
      <c r="Z17" s="27" t="str">
        <f>IF(T17='Clasificación'!$B$9,'Clasificación'!$C$9,IF(T17='Clasificación'!$B$10,'Clasificación'!$C$10,IF(OR(T17='Clasificación'!$B$11,T17='Clasificación'!$C$11),'Clasificación'!$C$11,"Por clasificar")))</f>
        <v>Altamente Confidencial</v>
      </c>
      <c r="AA17" s="27" t="str">
        <f>IF(V17='Clasificación'!$B$15,'Clasificación'!$C$15, IF(V17='Clasificación'!$B$16,'Clasificación'!$C$16,IF(V17='Clasificación'!$B$17,'Clasificación'!$C$17,"Por clasificar")))</f>
        <v>Alta</v>
      </c>
      <c r="AB17" s="27" t="str">
        <f>IF(X17='Clasificación'!$B$22,'Clasificación'!$C$22, IF(X17='Clasificación'!$B$23,'Clasificación'!$C$23,IF(X17='Clasificación'!$B$24,'Clasificación'!$C$24,"Por clasificar")))</f>
        <v>Alta</v>
      </c>
      <c r="AC17" s="30" t="s">
        <v>63</v>
      </c>
      <c r="AD17" s="30" t="s">
        <v>55</v>
      </c>
      <c r="AE17" s="30"/>
      <c r="AF17" s="30"/>
    </row>
    <row r="18" ht="49.5" customHeight="1">
      <c r="A18" s="27">
        <v>11.0</v>
      </c>
      <c r="B18" s="28" t="s">
        <v>113</v>
      </c>
      <c r="C18" s="29" t="s">
        <v>114</v>
      </c>
      <c r="D18" s="30" t="s">
        <v>115</v>
      </c>
      <c r="E18" s="28" t="s">
        <v>123</v>
      </c>
      <c r="F18" s="31" t="s">
        <v>124</v>
      </c>
      <c r="G18" s="31" t="s">
        <v>124</v>
      </c>
      <c r="H18" s="32" t="s">
        <v>125</v>
      </c>
      <c r="I18" s="27" t="s">
        <v>45</v>
      </c>
      <c r="J18" s="27" t="s">
        <v>45</v>
      </c>
      <c r="K18" s="27" t="s">
        <v>45</v>
      </c>
      <c r="L18" s="27" t="s">
        <v>45</v>
      </c>
      <c r="M18" s="27" t="s">
        <v>126</v>
      </c>
      <c r="N18" s="27" t="s">
        <v>127</v>
      </c>
      <c r="O18" s="27"/>
      <c r="P18" s="28" t="s">
        <v>120</v>
      </c>
      <c r="Q18" s="28" t="s">
        <v>120</v>
      </c>
      <c r="R18" s="27" t="s">
        <v>121</v>
      </c>
      <c r="S18" s="27" t="s">
        <v>122</v>
      </c>
      <c r="T18" s="34" t="s">
        <v>53</v>
      </c>
      <c r="U18" s="34"/>
      <c r="V18" s="34" t="s">
        <v>52</v>
      </c>
      <c r="W18" s="34"/>
      <c r="X18" s="34" t="s">
        <v>52</v>
      </c>
      <c r="Y18" s="35" t="str">
        <f t="shared" si="1"/>
        <v>Crítico</v>
      </c>
      <c r="Z18" s="27" t="str">
        <f>IF(T18='Clasificación'!$B$9,'Clasificación'!$C$9,IF(T18='Clasificación'!$B$10,'Clasificación'!$C$10,IF(OR(T18='Clasificación'!$B$11,T18='Clasificación'!$C$11),'Clasificación'!$C$11,"Por clasificar")))</f>
        <v>Altamente Confidencial</v>
      </c>
      <c r="AA18" s="27" t="str">
        <f>IF(V18='Clasificación'!$B$15,'Clasificación'!$C$15, IF(V18='Clasificación'!$B$16,'Clasificación'!$C$16,IF(V18='Clasificación'!$B$17,'Clasificación'!$C$17,"Por clasificar")))</f>
        <v>Medio</v>
      </c>
      <c r="AB18" s="27" t="str">
        <f>IF(X18='Clasificación'!$B$22,'Clasificación'!$C$22, IF(X18='Clasificación'!$B$23,'Clasificación'!$C$23,IF(X18='Clasificación'!$B$24,'Clasificación'!$C$24,"Por clasificar")))</f>
        <v>Medio</v>
      </c>
      <c r="AC18" s="30" t="s">
        <v>77</v>
      </c>
      <c r="AD18" s="30" t="s">
        <v>55</v>
      </c>
      <c r="AE18" s="30"/>
      <c r="AF18" s="30"/>
    </row>
    <row r="19" ht="49.5" customHeight="1">
      <c r="A19" s="27">
        <v>12.0</v>
      </c>
      <c r="B19" s="28" t="s">
        <v>113</v>
      </c>
      <c r="C19" s="29" t="s">
        <v>114</v>
      </c>
      <c r="D19" s="30" t="s">
        <v>115</v>
      </c>
      <c r="E19" s="28" t="s">
        <v>128</v>
      </c>
      <c r="F19" s="31" t="s">
        <v>129</v>
      </c>
      <c r="G19" s="31" t="s">
        <v>130</v>
      </c>
      <c r="H19" s="36" t="s">
        <v>131</v>
      </c>
      <c r="I19" s="27" t="s">
        <v>45</v>
      </c>
      <c r="J19" s="27" t="s">
        <v>46</v>
      </c>
      <c r="K19" s="27" t="s">
        <v>45</v>
      </c>
      <c r="L19" s="27" t="s">
        <v>46</v>
      </c>
      <c r="M19" s="27"/>
      <c r="N19" s="27" t="s">
        <v>132</v>
      </c>
      <c r="O19" s="33"/>
      <c r="P19" s="28" t="s">
        <v>120</v>
      </c>
      <c r="Q19" s="28" t="s">
        <v>120</v>
      </c>
      <c r="R19" s="32" t="s">
        <v>133</v>
      </c>
      <c r="S19" s="27" t="s">
        <v>134</v>
      </c>
      <c r="T19" s="34" t="s">
        <v>52</v>
      </c>
      <c r="U19" s="34"/>
      <c r="V19" s="34" t="s">
        <v>52</v>
      </c>
      <c r="W19" s="34"/>
      <c r="X19" s="34" t="s">
        <v>52</v>
      </c>
      <c r="Y19" s="35" t="str">
        <f t="shared" si="1"/>
        <v>No Crítico</v>
      </c>
      <c r="Z19" s="27" t="str">
        <f>IF(T19='Clasificación'!$B$9,'Clasificación'!$C$9,IF(T19='Clasificación'!$B$10,'Clasificación'!$C$10,IF(OR(T19='Clasificación'!$B$11,T19='Clasificación'!$C$11),'Clasificación'!$C$11,"Por clasificar")))</f>
        <v>Confidencial</v>
      </c>
      <c r="AA19" s="27" t="str">
        <f>IF(V19='Clasificación'!$B$15,'Clasificación'!$C$15, IF(V19='Clasificación'!$B$16,'Clasificación'!$C$16,IF(V19='Clasificación'!$B$17,'Clasificación'!$C$17,"Por clasificar")))</f>
        <v>Medio</v>
      </c>
      <c r="AB19" s="27" t="str">
        <f>IF(X19='Clasificación'!$B$22,'Clasificación'!$C$22, IF(X19='Clasificación'!$B$23,'Clasificación'!$C$23,IF(X19='Clasificación'!$B$24,'Clasificación'!$C$24,"Por clasificar")))</f>
        <v>Medio</v>
      </c>
      <c r="AC19" s="30" t="s">
        <v>69</v>
      </c>
      <c r="AD19" s="30" t="s">
        <v>55</v>
      </c>
      <c r="AE19" s="30"/>
      <c r="AF19" s="30"/>
    </row>
    <row r="20" ht="49.5" customHeight="1">
      <c r="A20" s="27">
        <v>13.0</v>
      </c>
      <c r="B20" s="28" t="s">
        <v>78</v>
      </c>
      <c r="C20" s="29" t="s">
        <v>135</v>
      </c>
      <c r="D20" s="30" t="s">
        <v>136</v>
      </c>
      <c r="E20" s="28" t="s">
        <v>137</v>
      </c>
      <c r="F20" s="31" t="s">
        <v>138</v>
      </c>
      <c r="G20" s="31" t="s">
        <v>139</v>
      </c>
      <c r="H20" s="32" t="s">
        <v>140</v>
      </c>
      <c r="I20" s="27" t="s">
        <v>45</v>
      </c>
      <c r="J20" s="27" t="s">
        <v>46</v>
      </c>
      <c r="K20" s="27" t="s">
        <v>45</v>
      </c>
      <c r="L20" s="27" t="s">
        <v>46</v>
      </c>
      <c r="M20" s="28"/>
      <c r="N20" s="28" t="s">
        <v>141</v>
      </c>
      <c r="O20" s="28" t="s">
        <v>142</v>
      </c>
      <c r="P20" s="28" t="s">
        <v>143</v>
      </c>
      <c r="Q20" s="28" t="s">
        <v>143</v>
      </c>
      <c r="R20" s="28" t="s">
        <v>144</v>
      </c>
      <c r="S20" s="28" t="s">
        <v>145</v>
      </c>
      <c r="T20" s="38" t="s">
        <v>53</v>
      </c>
      <c r="U20" s="38"/>
      <c r="V20" s="38" t="s">
        <v>53</v>
      </c>
      <c r="W20" s="38"/>
      <c r="X20" s="38" t="s">
        <v>53</v>
      </c>
      <c r="Y20" s="35" t="str">
        <f t="shared" si="1"/>
        <v>Crítico</v>
      </c>
      <c r="Z20" s="27" t="str">
        <f>IF(T20='Clasificación'!$B$9,'Clasificación'!$C$9,IF(T20='Clasificación'!$B$10,'Clasificación'!$C$10,IF(OR(T20='Clasificación'!$B$11,T20='Clasificación'!$C$11),'Clasificación'!$C$11,"Por clasificar")))</f>
        <v>Altamente Confidencial</v>
      </c>
      <c r="AA20" s="27" t="str">
        <f>IF(V20='Clasificación'!$B$15,'Clasificación'!$C$15, IF(V20='Clasificación'!$B$16,'Clasificación'!$C$16,IF(V20='Clasificación'!$B$17,'Clasificación'!$C$17,"Por clasificar")))</f>
        <v>Alta</v>
      </c>
      <c r="AB20" s="27" t="str">
        <f>IF(X20='Clasificación'!$B$22,'Clasificación'!$C$22, IF(X20='Clasificación'!$B$23,'Clasificación'!$C$23,IF(X20='Clasificación'!$B$24,'Clasificación'!$C$24,"Por clasificar")))</f>
        <v>Alta</v>
      </c>
      <c r="AC20" s="30" t="s">
        <v>146</v>
      </c>
      <c r="AD20" s="30" t="s">
        <v>55</v>
      </c>
      <c r="AE20" s="30"/>
      <c r="AF20" s="30"/>
    </row>
    <row r="21" ht="49.5" customHeight="1">
      <c r="A21" s="27">
        <v>14.0</v>
      </c>
      <c r="B21" s="28" t="s">
        <v>147</v>
      </c>
      <c r="C21" s="29" t="s">
        <v>148</v>
      </c>
      <c r="D21" s="30" t="s">
        <v>149</v>
      </c>
      <c r="E21" s="28" t="s">
        <v>150</v>
      </c>
      <c r="F21" s="31" t="s">
        <v>151</v>
      </c>
      <c r="G21" s="36" t="s">
        <v>152</v>
      </c>
      <c r="H21" s="36" t="s">
        <v>153</v>
      </c>
      <c r="I21" s="27" t="s">
        <v>45</v>
      </c>
      <c r="J21" s="27" t="s">
        <v>46</v>
      </c>
      <c r="K21" s="27" t="s">
        <v>46</v>
      </c>
      <c r="L21" s="27" t="s">
        <v>46</v>
      </c>
      <c r="M21" s="27"/>
      <c r="N21" s="27" t="s">
        <v>154</v>
      </c>
      <c r="O21" s="33"/>
      <c r="P21" s="28" t="s">
        <v>155</v>
      </c>
      <c r="Q21" s="28" t="s">
        <v>155</v>
      </c>
      <c r="R21" s="27" t="s">
        <v>156</v>
      </c>
      <c r="S21" s="28" t="s">
        <v>157</v>
      </c>
      <c r="T21" s="34" t="s">
        <v>53</v>
      </c>
      <c r="U21" s="34"/>
      <c r="V21" s="34" t="s">
        <v>52</v>
      </c>
      <c r="W21" s="34"/>
      <c r="X21" s="34" t="s">
        <v>52</v>
      </c>
      <c r="Y21" s="35" t="str">
        <f t="shared" si="1"/>
        <v>Crítico</v>
      </c>
      <c r="Z21" s="27" t="str">
        <f>IF(T21='Clasificación'!$B$9,'Clasificación'!$C$9,IF(T21='Clasificación'!$B$10,'Clasificación'!$C$10,IF(OR(T21='Clasificación'!$B$11,T21='Clasificación'!$C$11),'Clasificación'!$C$11,"Por clasificar")))</f>
        <v>Altamente Confidencial</v>
      </c>
      <c r="AA21" s="27" t="str">
        <f>IF(V21='Clasificación'!$B$15,'Clasificación'!$C$15, IF(V21='Clasificación'!$B$16,'Clasificación'!$C$16,IF(V21='Clasificación'!$B$17,'Clasificación'!$C$17,"Por clasificar")))</f>
        <v>Medio</v>
      </c>
      <c r="AB21" s="27" t="str">
        <f>IF(X21='Clasificación'!$B$22,'Clasificación'!$C$22, IF(X21='Clasificación'!$B$23,'Clasificación'!$C$23,IF(X21='Clasificación'!$B$24,'Clasificación'!$C$24,"Por clasificar")))</f>
        <v>Medio</v>
      </c>
      <c r="AC21" s="30" t="s">
        <v>158</v>
      </c>
      <c r="AD21" s="30" t="s">
        <v>55</v>
      </c>
      <c r="AE21" s="30"/>
      <c r="AF21" s="30"/>
    </row>
    <row r="22" ht="49.5" customHeight="1">
      <c r="A22" s="27">
        <v>15.0</v>
      </c>
      <c r="B22" s="28" t="s">
        <v>147</v>
      </c>
      <c r="C22" s="29" t="s">
        <v>148</v>
      </c>
      <c r="D22" s="30" t="s">
        <v>149</v>
      </c>
      <c r="E22" s="28" t="s">
        <v>159</v>
      </c>
      <c r="F22" s="31" t="s">
        <v>160</v>
      </c>
      <c r="G22" s="36" t="s">
        <v>160</v>
      </c>
      <c r="H22" s="36" t="s">
        <v>161</v>
      </c>
      <c r="I22" s="27" t="s">
        <v>45</v>
      </c>
      <c r="J22" s="27" t="s">
        <v>46</v>
      </c>
      <c r="K22" s="27" t="s">
        <v>45</v>
      </c>
      <c r="L22" s="27" t="s">
        <v>45</v>
      </c>
      <c r="M22" s="27"/>
      <c r="N22" s="27" t="s">
        <v>162</v>
      </c>
      <c r="O22" s="33"/>
      <c r="P22" s="28" t="s">
        <v>155</v>
      </c>
      <c r="Q22" s="28" t="s">
        <v>155</v>
      </c>
      <c r="R22" s="27" t="s">
        <v>156</v>
      </c>
      <c r="S22" s="28" t="s">
        <v>157</v>
      </c>
      <c r="T22" s="34" t="s">
        <v>53</v>
      </c>
      <c r="U22" s="34"/>
      <c r="V22" s="34" t="s">
        <v>53</v>
      </c>
      <c r="W22" s="34"/>
      <c r="X22" s="34" t="s">
        <v>53</v>
      </c>
      <c r="Y22" s="35" t="s">
        <v>163</v>
      </c>
      <c r="Z22" s="27" t="s">
        <v>164</v>
      </c>
      <c r="AA22" s="27" t="s">
        <v>165</v>
      </c>
      <c r="AB22" s="27" t="s">
        <v>165</v>
      </c>
      <c r="AC22" s="30" t="s">
        <v>146</v>
      </c>
      <c r="AD22" s="30" t="s">
        <v>55</v>
      </c>
      <c r="AE22" s="30"/>
      <c r="AF22" s="30"/>
    </row>
    <row r="23" ht="49.5" customHeight="1">
      <c r="A23" s="27">
        <v>16.0</v>
      </c>
      <c r="B23" s="28" t="s">
        <v>147</v>
      </c>
      <c r="C23" s="29" t="s">
        <v>148</v>
      </c>
      <c r="D23" s="30" t="s">
        <v>149</v>
      </c>
      <c r="E23" s="28" t="s">
        <v>166</v>
      </c>
      <c r="F23" s="31" t="s">
        <v>167</v>
      </c>
      <c r="G23" s="36" t="s">
        <v>167</v>
      </c>
      <c r="H23" s="36" t="s">
        <v>168</v>
      </c>
      <c r="I23" s="27" t="s">
        <v>46</v>
      </c>
      <c r="J23" s="27" t="s">
        <v>46</v>
      </c>
      <c r="K23" s="27" t="s">
        <v>45</v>
      </c>
      <c r="L23" s="27" t="s">
        <v>45</v>
      </c>
      <c r="M23" s="27"/>
      <c r="N23" s="27" t="s">
        <v>132</v>
      </c>
      <c r="O23" s="33"/>
      <c r="P23" s="28" t="s">
        <v>155</v>
      </c>
      <c r="Q23" s="28" t="s">
        <v>155</v>
      </c>
      <c r="R23" s="27"/>
      <c r="S23" s="28" t="s">
        <v>169</v>
      </c>
      <c r="T23" s="34" t="s">
        <v>52</v>
      </c>
      <c r="U23" s="34"/>
      <c r="V23" s="34" t="s">
        <v>52</v>
      </c>
      <c r="W23" s="34"/>
      <c r="X23" s="34" t="s">
        <v>52</v>
      </c>
      <c r="Y23" s="35" t="s">
        <v>170</v>
      </c>
      <c r="Z23" s="27" t="s">
        <v>171</v>
      </c>
      <c r="AA23" s="27" t="s">
        <v>165</v>
      </c>
      <c r="AB23" s="27" t="s">
        <v>165</v>
      </c>
      <c r="AC23" s="30" t="s">
        <v>172</v>
      </c>
      <c r="AD23" s="30" t="s">
        <v>55</v>
      </c>
      <c r="AE23" s="30"/>
      <c r="AF23" s="30"/>
    </row>
    <row r="24" ht="49.5" customHeight="1">
      <c r="A24" s="27">
        <v>17.0</v>
      </c>
      <c r="B24" s="28" t="s">
        <v>147</v>
      </c>
      <c r="C24" s="29" t="s">
        <v>173</v>
      </c>
      <c r="D24" s="30" t="s">
        <v>174</v>
      </c>
      <c r="E24" s="30" t="s">
        <v>175</v>
      </c>
      <c r="F24" s="31" t="s">
        <v>176</v>
      </c>
      <c r="G24" s="31" t="s">
        <v>177</v>
      </c>
      <c r="H24" s="32" t="s">
        <v>178</v>
      </c>
      <c r="I24" s="27" t="s">
        <v>46</v>
      </c>
      <c r="J24" s="27" t="s">
        <v>46</v>
      </c>
      <c r="K24" s="27" t="s">
        <v>45</v>
      </c>
      <c r="L24" s="27" t="s">
        <v>45</v>
      </c>
      <c r="M24" s="28"/>
      <c r="N24" s="28" t="s">
        <v>179</v>
      </c>
      <c r="O24" s="28"/>
      <c r="P24" s="28" t="s">
        <v>155</v>
      </c>
      <c r="Q24" s="28" t="s">
        <v>155</v>
      </c>
      <c r="R24" s="28" t="s">
        <v>180</v>
      </c>
      <c r="S24" s="28" t="s">
        <v>181</v>
      </c>
      <c r="T24" s="38" t="s">
        <v>53</v>
      </c>
      <c r="U24" s="38"/>
      <c r="V24" s="38" t="s">
        <v>52</v>
      </c>
      <c r="W24" s="38"/>
      <c r="X24" s="38" t="s">
        <v>52</v>
      </c>
      <c r="Y24" s="35" t="str">
        <f t="shared" ref="Y24:Y101" si="2">IF( OR(T24="Alto",V24="Alto",X24="Alto"),"Crítico","No Crítico")</f>
        <v>Crítico</v>
      </c>
      <c r="Z24" s="27" t="str">
        <f>IF(T24='Clasificación'!$B$9,'Clasificación'!$C$9,IF(T24='Clasificación'!$B$10,'Clasificación'!$C$10,IF(OR(T24='Clasificación'!$B$11,T24='Clasificación'!$C$11),'Clasificación'!$C$11,"Por clasificar")))</f>
        <v>Altamente Confidencial</v>
      </c>
      <c r="AA24" s="27" t="str">
        <f>IF(V24='Clasificación'!$B$15,'Clasificación'!$C$15, IF(V24='Clasificación'!$B$16,'Clasificación'!$C$16,IF(V24='Clasificación'!$B$17,'Clasificación'!$C$17,"Por clasificar")))</f>
        <v>Medio</v>
      </c>
      <c r="AB24" s="27" t="str">
        <f>IF(X24='Clasificación'!$B$22,'Clasificación'!$C$22, IF(X24='Clasificación'!$B$23,'Clasificación'!$C$23,IF(X24='Clasificación'!$B$24,'Clasificación'!$C$24,"Por clasificar")))</f>
        <v>Medio</v>
      </c>
      <c r="AC24" s="30" t="s">
        <v>158</v>
      </c>
      <c r="AD24" s="30" t="s">
        <v>55</v>
      </c>
      <c r="AE24" s="30"/>
      <c r="AF24" s="30"/>
    </row>
    <row r="25" ht="49.5" customHeight="1">
      <c r="A25" s="27">
        <v>18.0</v>
      </c>
      <c r="B25" s="28" t="s">
        <v>147</v>
      </c>
      <c r="C25" s="29" t="s">
        <v>182</v>
      </c>
      <c r="D25" s="30" t="s">
        <v>183</v>
      </c>
      <c r="E25" s="28" t="s">
        <v>184</v>
      </c>
      <c r="F25" s="31" t="s">
        <v>185</v>
      </c>
      <c r="G25" s="32" t="s">
        <v>186</v>
      </c>
      <c r="H25" s="32" t="s">
        <v>187</v>
      </c>
      <c r="I25" s="27" t="s">
        <v>45</v>
      </c>
      <c r="J25" s="27" t="s">
        <v>46</v>
      </c>
      <c r="K25" s="27" t="s">
        <v>45</v>
      </c>
      <c r="L25" s="27" t="s">
        <v>45</v>
      </c>
      <c r="M25" s="28"/>
      <c r="N25" s="28" t="s">
        <v>188</v>
      </c>
      <c r="O25" s="28"/>
      <c r="P25" s="28" t="s">
        <v>189</v>
      </c>
      <c r="Q25" s="28" t="s">
        <v>189</v>
      </c>
      <c r="R25" s="28" t="s">
        <v>180</v>
      </c>
      <c r="S25" s="28" t="s">
        <v>190</v>
      </c>
      <c r="T25" s="38" t="s">
        <v>53</v>
      </c>
      <c r="U25" s="38"/>
      <c r="V25" s="38" t="s">
        <v>52</v>
      </c>
      <c r="W25" s="38"/>
      <c r="X25" s="38" t="s">
        <v>52</v>
      </c>
      <c r="Y25" s="35" t="str">
        <f t="shared" si="2"/>
        <v>Crítico</v>
      </c>
      <c r="Z25" s="27" t="str">
        <f>IF(T25='Clasificación'!$B$9,'Clasificación'!$C$9,IF(T25='Clasificación'!$B$10,'Clasificación'!$C$10,IF(OR(T25='Clasificación'!$B$11,T25='Clasificación'!$C$11),'Clasificación'!$C$11,"Por clasificar")))</f>
        <v>Altamente Confidencial</v>
      </c>
      <c r="AA25" s="27" t="str">
        <f>IF(V25='Clasificación'!$B$15,'Clasificación'!$C$15, IF(V25='Clasificación'!$B$16,'Clasificación'!$C$16,IF(V25='Clasificación'!$B$17,'Clasificación'!$C$17,"Por clasificar")))</f>
        <v>Medio</v>
      </c>
      <c r="AB25" s="27" t="str">
        <f>IF(X25='Clasificación'!$B$22,'Clasificación'!$C$22, IF(X25='Clasificación'!$B$23,'Clasificación'!$C$23,IF(X25='Clasificación'!$B$24,'Clasificación'!$C$24,"Por clasificar")))</f>
        <v>Medio</v>
      </c>
      <c r="AC25" s="30" t="s">
        <v>158</v>
      </c>
      <c r="AD25" s="30" t="s">
        <v>55</v>
      </c>
      <c r="AE25" s="30"/>
      <c r="AF25" s="30"/>
    </row>
    <row r="26" ht="49.5" customHeight="1">
      <c r="A26" s="27">
        <v>19.0</v>
      </c>
      <c r="B26" s="28" t="s">
        <v>147</v>
      </c>
      <c r="C26" s="29" t="s">
        <v>182</v>
      </c>
      <c r="D26" s="30" t="s">
        <v>183</v>
      </c>
      <c r="E26" s="28" t="s">
        <v>191</v>
      </c>
      <c r="F26" s="31" t="s">
        <v>192</v>
      </c>
      <c r="G26" s="32" t="s">
        <v>193</v>
      </c>
      <c r="H26" s="32" t="s">
        <v>194</v>
      </c>
      <c r="I26" s="27" t="s">
        <v>46</v>
      </c>
      <c r="J26" s="27" t="s">
        <v>46</v>
      </c>
      <c r="K26" s="27" t="s">
        <v>45</v>
      </c>
      <c r="L26" s="27" t="s">
        <v>45</v>
      </c>
      <c r="M26" s="27"/>
      <c r="N26" s="28" t="s">
        <v>195</v>
      </c>
      <c r="O26" s="33"/>
      <c r="P26" s="28" t="s">
        <v>189</v>
      </c>
      <c r="Q26" s="28" t="s">
        <v>189</v>
      </c>
      <c r="R26" s="28" t="s">
        <v>180</v>
      </c>
      <c r="S26" s="28" t="s">
        <v>190</v>
      </c>
      <c r="T26" s="34" t="s">
        <v>52</v>
      </c>
      <c r="U26" s="34"/>
      <c r="V26" s="34" t="s">
        <v>52</v>
      </c>
      <c r="W26" s="34"/>
      <c r="X26" s="34" t="s">
        <v>52</v>
      </c>
      <c r="Y26" s="35" t="str">
        <f t="shared" si="2"/>
        <v>No Crítico</v>
      </c>
      <c r="Z26" s="27" t="str">
        <f>IF(T26='Clasificación'!$B$9,'Clasificación'!$C$9,IF(T26='Clasificación'!$B$10,'Clasificación'!$C$10,IF(OR(T26='Clasificación'!$B$11,T26='Clasificación'!$C$11),'Clasificación'!$C$11,"Por clasificar")))</f>
        <v>Confidencial</v>
      </c>
      <c r="AA26" s="27" t="str">
        <f>IF(V26='Clasificación'!$B$15,'Clasificación'!$C$15, IF(V26='Clasificación'!$B$16,'Clasificación'!$C$16,IF(V26='Clasificación'!$B$17,'Clasificación'!$C$17,"Por clasificar")))</f>
        <v>Medio</v>
      </c>
      <c r="AB26" s="27" t="str">
        <f>IF(X26='Clasificación'!$B$22,'Clasificación'!$C$22, IF(X26='Clasificación'!$B$23,'Clasificación'!$C$23,IF(X26='Clasificación'!$B$24,'Clasificación'!$C$24,"Por clasificar")))</f>
        <v>Medio</v>
      </c>
      <c r="AC26" s="30" t="s">
        <v>172</v>
      </c>
      <c r="AD26" s="30" t="s">
        <v>55</v>
      </c>
      <c r="AE26" s="30"/>
      <c r="AF26" s="30"/>
    </row>
    <row r="27" ht="49.5" customHeight="1">
      <c r="A27" s="27">
        <v>20.0</v>
      </c>
      <c r="B27" s="28" t="s">
        <v>147</v>
      </c>
      <c r="C27" s="29" t="s">
        <v>182</v>
      </c>
      <c r="D27" s="30" t="s">
        <v>183</v>
      </c>
      <c r="E27" s="28" t="s">
        <v>196</v>
      </c>
      <c r="F27" s="31" t="s">
        <v>197</v>
      </c>
      <c r="G27" s="32" t="s">
        <v>198</v>
      </c>
      <c r="H27" s="32" t="s">
        <v>199</v>
      </c>
      <c r="I27" s="27" t="s">
        <v>45</v>
      </c>
      <c r="J27" s="27" t="s">
        <v>46</v>
      </c>
      <c r="K27" s="27" t="s">
        <v>45</v>
      </c>
      <c r="L27" s="27" t="s">
        <v>45</v>
      </c>
      <c r="M27" s="27"/>
      <c r="N27" s="28" t="s">
        <v>188</v>
      </c>
      <c r="O27" s="33"/>
      <c r="P27" s="28" t="s">
        <v>189</v>
      </c>
      <c r="Q27" s="28" t="s">
        <v>189</v>
      </c>
      <c r="R27" s="28" t="s">
        <v>180</v>
      </c>
      <c r="S27" s="28" t="s">
        <v>190</v>
      </c>
      <c r="T27" s="34" t="s">
        <v>53</v>
      </c>
      <c r="U27" s="34"/>
      <c r="V27" s="34" t="s">
        <v>53</v>
      </c>
      <c r="W27" s="34"/>
      <c r="X27" s="34" t="s">
        <v>53</v>
      </c>
      <c r="Y27" s="35" t="str">
        <f t="shared" si="2"/>
        <v>Crítico</v>
      </c>
      <c r="Z27" s="27" t="str">
        <f>IF(T27='Clasificación'!$B$9,'Clasificación'!$C$9,IF(T27='Clasificación'!$B$10,'Clasificación'!$C$10,IF(OR(T27='Clasificación'!$B$11,T27='Clasificación'!$C$11),'Clasificación'!$C$11,"Por clasificar")))</f>
        <v>Altamente Confidencial</v>
      </c>
      <c r="AA27" s="27" t="str">
        <f>IF(V27='Clasificación'!$B$15,'Clasificación'!$C$15, IF(V27='Clasificación'!$B$16,'Clasificación'!$C$16,IF(V27='Clasificación'!$B$17,'Clasificación'!$C$17,"Por clasificar")))</f>
        <v>Alta</v>
      </c>
      <c r="AB27" s="27" t="str">
        <f>IF(X27='Clasificación'!$B$22,'Clasificación'!$C$22, IF(X27='Clasificación'!$B$23,'Clasificación'!$C$23,IF(X27='Clasificación'!$B$24,'Clasificación'!$C$24,"Por clasificar")))</f>
        <v>Alta</v>
      </c>
      <c r="AC27" s="30" t="s">
        <v>146</v>
      </c>
      <c r="AD27" s="30" t="s">
        <v>55</v>
      </c>
      <c r="AE27" s="30"/>
      <c r="AF27" s="30"/>
    </row>
    <row r="28" ht="49.5" customHeight="1">
      <c r="A28" s="27">
        <v>21.0</v>
      </c>
      <c r="B28" s="28" t="s">
        <v>147</v>
      </c>
      <c r="C28" s="29" t="s">
        <v>182</v>
      </c>
      <c r="D28" s="30" t="s">
        <v>183</v>
      </c>
      <c r="E28" s="28" t="s">
        <v>200</v>
      </c>
      <c r="F28" s="31" t="s">
        <v>201</v>
      </c>
      <c r="G28" s="36" t="s">
        <v>152</v>
      </c>
      <c r="H28" s="36" t="s">
        <v>202</v>
      </c>
      <c r="I28" s="27" t="s">
        <v>45</v>
      </c>
      <c r="J28" s="39" t="s">
        <v>46</v>
      </c>
      <c r="K28" s="39" t="s">
        <v>46</v>
      </c>
      <c r="L28" s="39" t="s">
        <v>46</v>
      </c>
      <c r="M28" s="27"/>
      <c r="N28" s="27" t="s">
        <v>203</v>
      </c>
      <c r="O28" s="33"/>
      <c r="P28" s="28" t="s">
        <v>189</v>
      </c>
      <c r="Q28" s="28" t="s">
        <v>189</v>
      </c>
      <c r="R28" s="32" t="s">
        <v>204</v>
      </c>
      <c r="S28" s="28" t="s">
        <v>190</v>
      </c>
      <c r="T28" s="34" t="s">
        <v>52</v>
      </c>
      <c r="U28" s="34"/>
      <c r="V28" s="34" t="s">
        <v>101</v>
      </c>
      <c r="W28" s="34"/>
      <c r="X28" s="34" t="s">
        <v>101</v>
      </c>
      <c r="Y28" s="35" t="str">
        <f t="shared" si="2"/>
        <v>No Crítico</v>
      </c>
      <c r="Z28" s="27" t="str">
        <f>IF(T28='Clasificación'!$B$9,'Clasificación'!$C$9,IF(T28='Clasificación'!$B$10,'Clasificación'!$C$10,IF(OR(T28='Clasificación'!$B$11,T28='Clasificación'!$C$11),'Clasificación'!$C$11,"Por clasificar")))</f>
        <v>Confidencial</v>
      </c>
      <c r="AA28" s="27" t="str">
        <f>IF(V28='Clasificación'!$B$15,'Clasificación'!$C$15, IF(V28='Clasificación'!$B$16,'Clasificación'!$C$16,IF(V28='Clasificación'!$B$17,'Clasificación'!$C$17,"Por clasificar")))</f>
        <v>Bajo</v>
      </c>
      <c r="AB28" s="27" t="str">
        <f>IF(X28='Clasificación'!$B$22,'Clasificación'!$C$22, IF(X28='Clasificación'!$B$23,'Clasificación'!$C$23,IF(X28='Clasificación'!$B$24,'Clasificación'!$C$24,"Por clasificar")))</f>
        <v>Bajo</v>
      </c>
      <c r="AC28" s="30" t="s">
        <v>205</v>
      </c>
      <c r="AD28" s="30" t="s">
        <v>55</v>
      </c>
      <c r="AE28" s="30"/>
      <c r="AF28" s="30"/>
    </row>
    <row r="29" ht="49.5" customHeight="1">
      <c r="A29" s="27">
        <v>22.0</v>
      </c>
      <c r="B29" s="28" t="s">
        <v>147</v>
      </c>
      <c r="C29" s="29" t="s">
        <v>182</v>
      </c>
      <c r="D29" s="30" t="s">
        <v>183</v>
      </c>
      <c r="E29" s="28" t="s">
        <v>206</v>
      </c>
      <c r="F29" s="31" t="s">
        <v>207</v>
      </c>
      <c r="G29" s="36" t="s">
        <v>105</v>
      </c>
      <c r="H29" s="36" t="s">
        <v>208</v>
      </c>
      <c r="I29" s="27" t="s">
        <v>46</v>
      </c>
      <c r="J29" s="39" t="s">
        <v>46</v>
      </c>
      <c r="K29" s="39" t="s">
        <v>46</v>
      </c>
      <c r="L29" s="39" t="s">
        <v>46</v>
      </c>
      <c r="M29" s="27"/>
      <c r="N29" s="28" t="s">
        <v>195</v>
      </c>
      <c r="O29" s="33"/>
      <c r="P29" s="28" t="s">
        <v>189</v>
      </c>
      <c r="Q29" s="28" t="s">
        <v>189</v>
      </c>
      <c r="R29" s="32" t="s">
        <v>209</v>
      </c>
      <c r="S29" s="28" t="s">
        <v>190</v>
      </c>
      <c r="T29" s="34" t="s">
        <v>52</v>
      </c>
      <c r="U29" s="34"/>
      <c r="V29" s="34" t="s">
        <v>52</v>
      </c>
      <c r="W29" s="34"/>
      <c r="X29" s="34" t="s">
        <v>52</v>
      </c>
      <c r="Y29" s="35" t="str">
        <f t="shared" si="2"/>
        <v>No Crítico</v>
      </c>
      <c r="Z29" s="27" t="str">
        <f>IF(T29='Clasificación'!$B$9,'Clasificación'!$C$9,IF(T29='Clasificación'!$B$10,'Clasificación'!$C$10,IF(OR(T29='Clasificación'!$B$11,T29='Clasificación'!$C$11),'Clasificación'!$C$11,"Por clasificar")))</f>
        <v>Confidencial</v>
      </c>
      <c r="AA29" s="27" t="str">
        <f>IF(V29='Clasificación'!$B$15,'Clasificación'!$C$15, IF(V29='Clasificación'!$B$16,'Clasificación'!$C$16,IF(V29='Clasificación'!$B$17,'Clasificación'!$C$17,"Por clasificar")))</f>
        <v>Medio</v>
      </c>
      <c r="AB29" s="27" t="str">
        <f>IF(X29='Clasificación'!$B$22,'Clasificación'!$C$22, IF(X29='Clasificación'!$B$23,'Clasificación'!$C$23,IF(X29='Clasificación'!$B$24,'Clasificación'!$C$24,"Por clasificar")))</f>
        <v>Medio</v>
      </c>
      <c r="AC29" s="30" t="s">
        <v>172</v>
      </c>
      <c r="AD29" s="30" t="s">
        <v>55</v>
      </c>
      <c r="AE29" s="30"/>
      <c r="AF29" s="30"/>
    </row>
    <row r="30" ht="49.5" customHeight="1">
      <c r="A30" s="27">
        <v>23.0</v>
      </c>
      <c r="B30" s="28" t="s">
        <v>147</v>
      </c>
      <c r="C30" s="29" t="s">
        <v>182</v>
      </c>
      <c r="D30" s="30" t="s">
        <v>183</v>
      </c>
      <c r="E30" s="28" t="s">
        <v>210</v>
      </c>
      <c r="F30" s="31" t="s">
        <v>211</v>
      </c>
      <c r="G30" s="31" t="s">
        <v>211</v>
      </c>
      <c r="H30" s="32" t="s">
        <v>212</v>
      </c>
      <c r="I30" s="27" t="s">
        <v>45</v>
      </c>
      <c r="J30" s="27" t="s">
        <v>46</v>
      </c>
      <c r="K30" s="27" t="s">
        <v>45</v>
      </c>
      <c r="L30" s="27" t="s">
        <v>46</v>
      </c>
      <c r="M30" s="27"/>
      <c r="N30" s="27" t="s">
        <v>213</v>
      </c>
      <c r="O30" s="27"/>
      <c r="P30" s="28" t="s">
        <v>189</v>
      </c>
      <c r="Q30" s="28" t="s">
        <v>189</v>
      </c>
      <c r="R30" s="32" t="s">
        <v>209</v>
      </c>
      <c r="S30" s="28" t="s">
        <v>190</v>
      </c>
      <c r="T30" s="34" t="s">
        <v>53</v>
      </c>
      <c r="U30" s="34"/>
      <c r="V30" s="34" t="s">
        <v>52</v>
      </c>
      <c r="W30" s="34"/>
      <c r="X30" s="34" t="s">
        <v>52</v>
      </c>
      <c r="Y30" s="35" t="str">
        <f t="shared" si="2"/>
        <v>Crítico</v>
      </c>
      <c r="Z30" s="27" t="str">
        <f>IF(T30='Clasificación'!$B$9,'Clasificación'!$C$9,IF(T30='Clasificación'!$B$10,'Clasificación'!$C$10,IF(OR(T30='Clasificación'!$B$11,T30='Clasificación'!$C$11),'Clasificación'!$C$11,"Por clasificar")))</f>
        <v>Altamente Confidencial</v>
      </c>
      <c r="AA30" s="27" t="str">
        <f>IF(V30='Clasificación'!$B$15,'Clasificación'!$C$15, IF(V30='Clasificación'!$B$16,'Clasificación'!$C$16,IF(V30='Clasificación'!$B$17,'Clasificación'!$C$17,"Por clasificar")))</f>
        <v>Medio</v>
      </c>
      <c r="AB30" s="27" t="str">
        <f>IF(X30='Clasificación'!$B$22,'Clasificación'!$C$22, IF(X30='Clasificación'!$B$23,'Clasificación'!$C$23,IF(X30='Clasificación'!$B$24,'Clasificación'!$C$24,"Por clasificar")))</f>
        <v>Medio</v>
      </c>
      <c r="AC30" s="30" t="s">
        <v>158</v>
      </c>
      <c r="AD30" s="30" t="s">
        <v>55</v>
      </c>
      <c r="AE30" s="30"/>
      <c r="AF30" s="30"/>
    </row>
    <row r="31" ht="49.5" customHeight="1">
      <c r="A31" s="27">
        <v>24.0</v>
      </c>
      <c r="B31" s="28" t="s">
        <v>214</v>
      </c>
      <c r="C31" s="30" t="s">
        <v>215</v>
      </c>
      <c r="D31" s="30" t="s">
        <v>216</v>
      </c>
      <c r="E31" s="28" t="s">
        <v>217</v>
      </c>
      <c r="F31" s="31" t="s">
        <v>218</v>
      </c>
      <c r="G31" s="32" t="s">
        <v>219</v>
      </c>
      <c r="H31" s="32" t="s">
        <v>220</v>
      </c>
      <c r="I31" s="27" t="s">
        <v>45</v>
      </c>
      <c r="J31" s="27" t="s">
        <v>45</v>
      </c>
      <c r="K31" s="27" t="s">
        <v>45</v>
      </c>
      <c r="L31" s="27" t="s">
        <v>45</v>
      </c>
      <c r="M31" s="28" t="s">
        <v>221</v>
      </c>
      <c r="N31" s="28" t="s">
        <v>222</v>
      </c>
      <c r="O31" s="28" t="s">
        <v>223</v>
      </c>
      <c r="P31" s="28" t="s">
        <v>224</v>
      </c>
      <c r="Q31" s="28" t="s">
        <v>224</v>
      </c>
      <c r="R31" s="28" t="s">
        <v>225</v>
      </c>
      <c r="S31" s="28" t="s">
        <v>226</v>
      </c>
      <c r="T31" s="38" t="s">
        <v>52</v>
      </c>
      <c r="U31" s="38"/>
      <c r="V31" s="38" t="s">
        <v>53</v>
      </c>
      <c r="W31" s="38"/>
      <c r="X31" s="38" t="s">
        <v>53</v>
      </c>
      <c r="Y31" s="35" t="str">
        <f t="shared" si="2"/>
        <v>Crítico</v>
      </c>
      <c r="Z31" s="27" t="str">
        <f>IF(T31='Clasificación'!$B$9,'Clasificación'!$C$9,IF(T31='Clasificación'!$B$10,'Clasificación'!$C$10,IF(OR(T31='Clasificación'!$B$11,T31='Clasificación'!$C$11),'Clasificación'!$C$11,"Por clasificar")))</f>
        <v>Confidencial</v>
      </c>
      <c r="AA31" s="27" t="str">
        <f>IF(V31='Clasificación'!$B$15,'Clasificación'!$C$15, IF(V31='Clasificación'!$B$16,'Clasificación'!$C$16,IF(V31='Clasificación'!$B$17,'Clasificación'!$C$17,"Por clasificar")))</f>
        <v>Alta</v>
      </c>
      <c r="AB31" s="27" t="str">
        <f>IF(X31='Clasificación'!$B$22,'Clasificación'!$C$22, IF(X31='Clasificación'!$B$23,'Clasificación'!$C$23,IF(X31='Clasificación'!$B$24,'Clasificación'!$C$24,"Por clasificar")))</f>
        <v>Alta</v>
      </c>
      <c r="AC31" s="30" t="s">
        <v>227</v>
      </c>
      <c r="AD31" s="30" t="s">
        <v>228</v>
      </c>
      <c r="AE31" s="30"/>
      <c r="AF31" s="30"/>
    </row>
    <row r="32" ht="49.5" customHeight="1">
      <c r="A32" s="27">
        <v>25.0</v>
      </c>
      <c r="B32" s="28" t="s">
        <v>229</v>
      </c>
      <c r="C32" s="30" t="s">
        <v>230</v>
      </c>
      <c r="D32" s="30" t="s">
        <v>231</v>
      </c>
      <c r="E32" s="28" t="s">
        <v>232</v>
      </c>
      <c r="F32" s="31" t="s">
        <v>233</v>
      </c>
      <c r="G32" s="31" t="s">
        <v>233</v>
      </c>
      <c r="H32" s="32" t="s">
        <v>234</v>
      </c>
      <c r="I32" s="27" t="s">
        <v>45</v>
      </c>
      <c r="J32" s="27" t="s">
        <v>46</v>
      </c>
      <c r="K32" s="27" t="s">
        <v>45</v>
      </c>
      <c r="L32" s="27" t="s">
        <v>45</v>
      </c>
      <c r="M32" s="28" t="s">
        <v>235</v>
      </c>
      <c r="N32" s="28" t="s">
        <v>236</v>
      </c>
      <c r="O32" s="28"/>
      <c r="P32" s="28" t="s">
        <v>237</v>
      </c>
      <c r="Q32" s="28" t="s">
        <v>238</v>
      </c>
      <c r="R32" s="28" t="s">
        <v>239</v>
      </c>
      <c r="S32" s="28" t="s">
        <v>240</v>
      </c>
      <c r="T32" s="38" t="s">
        <v>52</v>
      </c>
      <c r="U32" s="38"/>
      <c r="V32" s="38" t="s">
        <v>52</v>
      </c>
      <c r="W32" s="38"/>
      <c r="X32" s="38" t="s">
        <v>53</v>
      </c>
      <c r="Y32" s="35" t="str">
        <f t="shared" si="2"/>
        <v>Crítico</v>
      </c>
      <c r="Z32" s="27" t="str">
        <f>IF(T32='Clasificación'!$B$9,'Clasificación'!$C$9,IF(T32='Clasificación'!$B$10,'Clasificación'!$C$10,IF(OR(T32='Clasificación'!$B$11,T32='Clasificación'!$C$11),'Clasificación'!$C$11,"Por clasificar")))</f>
        <v>Confidencial</v>
      </c>
      <c r="AA32" s="27" t="str">
        <f>IF(V32='Clasificación'!$B$15,'Clasificación'!$C$15, IF(V32='Clasificación'!$B$16,'Clasificación'!$C$16,IF(V32='Clasificación'!$B$17,'Clasificación'!$C$17,"Por clasificar")))</f>
        <v>Medio</v>
      </c>
      <c r="AB32" s="27" t="str">
        <f>IF(X32='Clasificación'!$B$22,'Clasificación'!$C$22, IF(X32='Clasificación'!$B$23,'Clasificación'!$C$23,IF(X32='Clasificación'!$B$24,'Clasificación'!$C$24,"Por clasificar")))</f>
        <v>Alta</v>
      </c>
      <c r="AC32" s="30" t="s">
        <v>172</v>
      </c>
      <c r="AD32" s="30" t="s">
        <v>55</v>
      </c>
      <c r="AE32" s="30"/>
      <c r="AF32" s="30"/>
    </row>
    <row r="33" ht="49.5" customHeight="1">
      <c r="A33" s="27">
        <v>26.0</v>
      </c>
      <c r="B33" s="28" t="s">
        <v>229</v>
      </c>
      <c r="C33" s="29" t="s">
        <v>241</v>
      </c>
      <c r="D33" s="30" t="s">
        <v>111</v>
      </c>
      <c r="E33" s="28" t="s">
        <v>242</v>
      </c>
      <c r="F33" s="31" t="s">
        <v>243</v>
      </c>
      <c r="G33" s="31" t="s">
        <v>244</v>
      </c>
      <c r="H33" s="36" t="s">
        <v>245</v>
      </c>
      <c r="I33" s="27" t="s">
        <v>45</v>
      </c>
      <c r="J33" s="27" t="s">
        <v>45</v>
      </c>
      <c r="K33" s="27" t="s">
        <v>45</v>
      </c>
      <c r="L33" s="27" t="s">
        <v>45</v>
      </c>
      <c r="M33" s="28" t="s">
        <v>246</v>
      </c>
      <c r="N33" s="28" t="s">
        <v>247</v>
      </c>
      <c r="O33" s="28"/>
      <c r="P33" s="28" t="s">
        <v>248</v>
      </c>
      <c r="Q33" s="28" t="s">
        <v>248</v>
      </c>
      <c r="R33" s="28" t="s">
        <v>249</v>
      </c>
      <c r="S33" s="28" t="s">
        <v>250</v>
      </c>
      <c r="T33" s="38" t="s">
        <v>53</v>
      </c>
      <c r="U33" s="38"/>
      <c r="V33" s="38" t="s">
        <v>53</v>
      </c>
      <c r="W33" s="38"/>
      <c r="X33" s="38" t="s">
        <v>53</v>
      </c>
      <c r="Y33" s="35" t="str">
        <f t="shared" si="2"/>
        <v>Crítico</v>
      </c>
      <c r="Z33" s="27" t="str">
        <f>IF(T33='Clasificación'!$B$9,'Clasificación'!$C$9,IF(T33='Clasificación'!$B$10,'Clasificación'!$C$10,IF(OR(T33='Clasificación'!$B$11,T33='Clasificación'!$C$11),'Clasificación'!$C$11,"Por clasificar")))</f>
        <v>Altamente Confidencial</v>
      </c>
      <c r="AA33" s="27" t="str">
        <f>IF(V33='Clasificación'!$B$15,'Clasificación'!$C$15, IF(V33='Clasificación'!$B$16,'Clasificación'!$C$16,IF(V33='Clasificación'!$B$17,'Clasificación'!$C$17,"Por clasificar")))</f>
        <v>Alta</v>
      </c>
      <c r="AB33" s="27" t="str">
        <f>IF(X33='Clasificación'!$B$22,'Clasificación'!$C$22, IF(X33='Clasificación'!$B$23,'Clasificación'!$C$23,IF(X33='Clasificación'!$B$24,'Clasificación'!$C$24,"Por clasificar")))</f>
        <v>Alta</v>
      </c>
      <c r="AC33" s="30" t="s">
        <v>146</v>
      </c>
      <c r="AD33" s="30" t="s">
        <v>251</v>
      </c>
      <c r="AE33" s="30"/>
      <c r="AF33" s="30"/>
    </row>
    <row r="34" ht="49.5" customHeight="1">
      <c r="A34" s="27">
        <v>27.0</v>
      </c>
      <c r="B34" s="28" t="s">
        <v>229</v>
      </c>
      <c r="C34" s="29" t="s">
        <v>241</v>
      </c>
      <c r="D34" s="30" t="s">
        <v>111</v>
      </c>
      <c r="E34" s="28" t="s">
        <v>252</v>
      </c>
      <c r="F34" s="31" t="s">
        <v>253</v>
      </c>
      <c r="G34" s="31" t="s">
        <v>254</v>
      </c>
      <c r="H34" s="32" t="s">
        <v>255</v>
      </c>
      <c r="I34" s="27" t="s">
        <v>45</v>
      </c>
      <c r="J34" s="27" t="s">
        <v>46</v>
      </c>
      <c r="K34" s="27" t="s">
        <v>45</v>
      </c>
      <c r="L34" s="27" t="s">
        <v>45</v>
      </c>
      <c r="M34" s="28"/>
      <c r="N34" s="27" t="s">
        <v>256</v>
      </c>
      <c r="O34" s="28"/>
      <c r="P34" s="28" t="s">
        <v>248</v>
      </c>
      <c r="Q34" s="28" t="s">
        <v>248</v>
      </c>
      <c r="R34" s="28" t="s">
        <v>257</v>
      </c>
      <c r="S34" s="28" t="s">
        <v>258</v>
      </c>
      <c r="T34" s="34" t="s">
        <v>53</v>
      </c>
      <c r="U34" s="34"/>
      <c r="V34" s="38" t="s">
        <v>53</v>
      </c>
      <c r="W34" s="38"/>
      <c r="X34" s="38" t="s">
        <v>53</v>
      </c>
      <c r="Y34" s="35" t="str">
        <f t="shared" si="2"/>
        <v>Crítico</v>
      </c>
      <c r="Z34" s="27" t="str">
        <f>IF(T34='Clasificación'!$B$9,'Clasificación'!$C$9,IF(T34='Clasificación'!$B$10,'Clasificación'!$C$10,IF(OR(T34='Clasificación'!$B$11,T34='Clasificación'!$C$11),'Clasificación'!$C$11,"Por clasificar")))</f>
        <v>Altamente Confidencial</v>
      </c>
      <c r="AA34" s="27" t="str">
        <f>IF(V34='Clasificación'!$B$15,'Clasificación'!$C$15, IF(V34='Clasificación'!$B$16,'Clasificación'!$C$16,IF(V34='Clasificación'!$B$17,'Clasificación'!$C$17,"Por clasificar")))</f>
        <v>Alta</v>
      </c>
      <c r="AB34" s="27" t="str">
        <f>IF(X34='Clasificación'!$B$22,'Clasificación'!$C$22, IF(X34='Clasificación'!$B$23,'Clasificación'!$C$23,IF(X34='Clasificación'!$B$24,'Clasificación'!$C$24,"Por clasificar")))</f>
        <v>Alta</v>
      </c>
      <c r="AC34" s="30" t="s">
        <v>146</v>
      </c>
      <c r="AD34" s="30" t="s">
        <v>251</v>
      </c>
      <c r="AE34" s="30"/>
      <c r="AF34" s="30"/>
    </row>
    <row r="35" ht="49.5" customHeight="1">
      <c r="A35" s="27">
        <v>28.0</v>
      </c>
      <c r="B35" s="28" t="s">
        <v>214</v>
      </c>
      <c r="C35" s="29" t="s">
        <v>259</v>
      </c>
      <c r="D35" s="32" t="s">
        <v>260</v>
      </c>
      <c r="E35" s="27" t="s">
        <v>261</v>
      </c>
      <c r="F35" s="31" t="s">
        <v>262</v>
      </c>
      <c r="G35" s="31" t="s">
        <v>262</v>
      </c>
      <c r="H35" s="32" t="s">
        <v>263</v>
      </c>
      <c r="I35" s="27" t="s">
        <v>46</v>
      </c>
      <c r="J35" s="27" t="s">
        <v>46</v>
      </c>
      <c r="K35" s="27" t="s">
        <v>45</v>
      </c>
      <c r="L35" s="27" t="s">
        <v>46</v>
      </c>
      <c r="M35" s="27" t="s">
        <v>264</v>
      </c>
      <c r="N35" s="27" t="s">
        <v>265</v>
      </c>
      <c r="O35" s="27" t="s">
        <v>266</v>
      </c>
      <c r="P35" s="27" t="s">
        <v>267</v>
      </c>
      <c r="Q35" s="27" t="s">
        <v>267</v>
      </c>
      <c r="R35" s="27" t="s">
        <v>268</v>
      </c>
      <c r="S35" s="27" t="s">
        <v>269</v>
      </c>
      <c r="T35" s="38" t="s">
        <v>53</v>
      </c>
      <c r="U35" s="38"/>
      <c r="V35" s="38" t="s">
        <v>52</v>
      </c>
      <c r="W35" s="38"/>
      <c r="X35" s="38" t="s">
        <v>52</v>
      </c>
      <c r="Y35" s="35" t="str">
        <f t="shared" si="2"/>
        <v>Crítico</v>
      </c>
      <c r="Z35" s="27" t="str">
        <f>IF(T35='Clasificación'!$B$9,'Clasificación'!$C$9,IF(T35='Clasificación'!$B$10,'Clasificación'!$C$10,IF(OR(T35='Clasificación'!$B$11,T35='Clasificación'!$C$11),'Clasificación'!$C$11,"Por clasificar")))</f>
        <v>Altamente Confidencial</v>
      </c>
      <c r="AA35" s="27" t="str">
        <f>IF(V35='Clasificación'!$B$15,'Clasificación'!$C$15, IF(V35='Clasificación'!$B$16,'Clasificación'!$C$16,IF(V35='Clasificación'!$B$17,'Clasificación'!$C$17,"Por clasificar")))</f>
        <v>Medio</v>
      </c>
      <c r="AB35" s="27" t="str">
        <f>IF(X35='Clasificación'!$B$22,'Clasificación'!$C$22, IF(X35='Clasificación'!$B$23,'Clasificación'!$C$23,IF(X35='Clasificación'!$B$24,'Clasificación'!$C$24,"Por clasificar")))</f>
        <v>Medio</v>
      </c>
      <c r="AC35" s="30" t="s">
        <v>270</v>
      </c>
      <c r="AD35" s="30" t="s">
        <v>228</v>
      </c>
      <c r="AE35" s="30"/>
      <c r="AF35" s="30"/>
    </row>
    <row r="36" ht="49.5" customHeight="1">
      <c r="A36" s="27">
        <v>29.0</v>
      </c>
      <c r="B36" s="28" t="s">
        <v>214</v>
      </c>
      <c r="C36" s="29" t="s">
        <v>259</v>
      </c>
      <c r="D36" s="32" t="s">
        <v>260</v>
      </c>
      <c r="E36" s="27" t="s">
        <v>271</v>
      </c>
      <c r="F36" s="31" t="s">
        <v>272</v>
      </c>
      <c r="G36" s="32" t="s">
        <v>273</v>
      </c>
      <c r="H36" s="32" t="s">
        <v>111</v>
      </c>
      <c r="I36" s="27" t="s">
        <v>46</v>
      </c>
      <c r="J36" s="27" t="s">
        <v>46</v>
      </c>
      <c r="K36" s="27" t="s">
        <v>45</v>
      </c>
      <c r="L36" s="27" t="s">
        <v>46</v>
      </c>
      <c r="M36" s="27"/>
      <c r="N36" s="27" t="s">
        <v>274</v>
      </c>
      <c r="O36" s="27"/>
      <c r="P36" s="27" t="s">
        <v>267</v>
      </c>
      <c r="Q36" s="27" t="s">
        <v>267</v>
      </c>
      <c r="R36" s="27" t="s">
        <v>275</v>
      </c>
      <c r="S36" s="27" t="s">
        <v>269</v>
      </c>
      <c r="T36" s="34" t="s">
        <v>53</v>
      </c>
      <c r="U36" s="34"/>
      <c r="V36" s="34" t="s">
        <v>52</v>
      </c>
      <c r="W36" s="34"/>
      <c r="X36" s="34" t="s">
        <v>52</v>
      </c>
      <c r="Y36" s="35" t="str">
        <f t="shared" si="2"/>
        <v>Crítico</v>
      </c>
      <c r="Z36" s="27" t="str">
        <f>IF(T36='Clasificación'!$B$9,'Clasificación'!$C$9,IF(T36='Clasificación'!$B$10,'Clasificación'!$C$10,IF(OR(T36='Clasificación'!$B$11,T36='Clasificación'!$C$11),'Clasificación'!$C$11,"Por clasificar")))</f>
        <v>Altamente Confidencial</v>
      </c>
      <c r="AA36" s="27" t="str">
        <f>IF(V36='Clasificación'!$B$15,'Clasificación'!$C$15, IF(V36='Clasificación'!$B$16,'Clasificación'!$C$16,IF(V36='Clasificación'!$B$17,'Clasificación'!$C$17,"Por clasificar")))</f>
        <v>Medio</v>
      </c>
      <c r="AB36" s="27" t="str">
        <f>IF(X36='Clasificación'!$B$22,'Clasificación'!$C$22, IF(X36='Clasificación'!$B$23,'Clasificación'!$C$23,IF(X36='Clasificación'!$B$24,'Clasificación'!$C$24,"Por clasificar")))</f>
        <v>Medio</v>
      </c>
      <c r="AC36" s="30" t="s">
        <v>270</v>
      </c>
      <c r="AD36" s="30" t="s">
        <v>228</v>
      </c>
      <c r="AE36" s="30"/>
      <c r="AF36" s="30"/>
    </row>
    <row r="37" ht="49.5" customHeight="1">
      <c r="A37" s="27">
        <v>30.0</v>
      </c>
      <c r="B37" s="28" t="s">
        <v>214</v>
      </c>
      <c r="C37" s="29" t="s">
        <v>259</v>
      </c>
      <c r="D37" s="32" t="s">
        <v>260</v>
      </c>
      <c r="E37" s="27" t="s">
        <v>276</v>
      </c>
      <c r="F37" s="31" t="s">
        <v>277</v>
      </c>
      <c r="G37" s="31" t="s">
        <v>277</v>
      </c>
      <c r="H37" s="32" t="s">
        <v>278</v>
      </c>
      <c r="I37" s="27" t="s">
        <v>46</v>
      </c>
      <c r="J37" s="27" t="s">
        <v>46</v>
      </c>
      <c r="K37" s="27" t="s">
        <v>45</v>
      </c>
      <c r="L37" s="27" t="s">
        <v>46</v>
      </c>
      <c r="M37" s="27"/>
      <c r="N37" s="27" t="s">
        <v>274</v>
      </c>
      <c r="O37" s="27"/>
      <c r="P37" s="27" t="s">
        <v>267</v>
      </c>
      <c r="Q37" s="27" t="s">
        <v>267</v>
      </c>
      <c r="R37" s="27" t="s">
        <v>275</v>
      </c>
      <c r="S37" s="27" t="s">
        <v>279</v>
      </c>
      <c r="T37" s="34" t="s">
        <v>53</v>
      </c>
      <c r="U37" s="34"/>
      <c r="V37" s="34" t="s">
        <v>52</v>
      </c>
      <c r="W37" s="34"/>
      <c r="X37" s="34" t="s">
        <v>52</v>
      </c>
      <c r="Y37" s="35" t="str">
        <f t="shared" si="2"/>
        <v>Crítico</v>
      </c>
      <c r="Z37" s="27" t="str">
        <f>IF(T37='Clasificación'!$B$9,'Clasificación'!$C$9,IF(T37='Clasificación'!$B$10,'Clasificación'!$C$10,IF(OR(T37='Clasificación'!$B$11,T37='Clasificación'!$C$11),'Clasificación'!$C$11,"Por clasificar")))</f>
        <v>Altamente Confidencial</v>
      </c>
      <c r="AA37" s="27" t="str">
        <f>IF(V37='Clasificación'!$B$15,'Clasificación'!$C$15, IF(V37='Clasificación'!$B$16,'Clasificación'!$C$16,IF(V37='Clasificación'!$B$17,'Clasificación'!$C$17,"Por clasificar")))</f>
        <v>Medio</v>
      </c>
      <c r="AB37" s="27" t="str">
        <f>IF(X37='Clasificación'!$B$22,'Clasificación'!$C$22, IF(X37='Clasificación'!$B$23,'Clasificación'!$C$23,IF(X37='Clasificación'!$B$24,'Clasificación'!$C$24,"Por clasificar")))</f>
        <v>Medio</v>
      </c>
      <c r="AC37" s="30" t="s">
        <v>270</v>
      </c>
      <c r="AD37" s="30" t="s">
        <v>228</v>
      </c>
      <c r="AE37" s="30"/>
      <c r="AF37" s="30"/>
    </row>
    <row r="38" ht="49.5" customHeight="1">
      <c r="A38" s="27">
        <v>31.0</v>
      </c>
      <c r="B38" s="28" t="s">
        <v>280</v>
      </c>
      <c r="C38" s="29" t="s">
        <v>281</v>
      </c>
      <c r="D38" s="30" t="s">
        <v>111</v>
      </c>
      <c r="E38" s="28" t="s">
        <v>282</v>
      </c>
      <c r="F38" s="31" t="s">
        <v>283</v>
      </c>
      <c r="G38" s="31" t="s">
        <v>283</v>
      </c>
      <c r="H38" s="32" t="s">
        <v>284</v>
      </c>
      <c r="I38" s="27" t="s">
        <v>45</v>
      </c>
      <c r="J38" s="27" t="s">
        <v>45</v>
      </c>
      <c r="K38" s="27" t="s">
        <v>45</v>
      </c>
      <c r="L38" s="27" t="s">
        <v>46</v>
      </c>
      <c r="M38" s="28"/>
      <c r="N38" s="28" t="s">
        <v>285</v>
      </c>
      <c r="O38" s="28"/>
      <c r="P38" s="28" t="s">
        <v>286</v>
      </c>
      <c r="Q38" s="28" t="s">
        <v>287</v>
      </c>
      <c r="R38" s="28" t="s">
        <v>288</v>
      </c>
      <c r="S38" s="28" t="s">
        <v>289</v>
      </c>
      <c r="T38" s="38" t="s">
        <v>53</v>
      </c>
      <c r="U38" s="38"/>
      <c r="V38" s="38" t="s">
        <v>52</v>
      </c>
      <c r="W38" s="38"/>
      <c r="X38" s="38" t="s">
        <v>52</v>
      </c>
      <c r="Y38" s="35" t="str">
        <f t="shared" si="2"/>
        <v>Crítico</v>
      </c>
      <c r="Z38" s="27" t="str">
        <f>IF(T38='Clasificación'!$B$9,'Clasificación'!$C$9,IF(T38='Clasificación'!$B$10,'Clasificación'!$C$10,IF(OR(T38='Clasificación'!$B$11,T38='Clasificación'!$C$11),'Clasificación'!$C$11,"Por clasificar")))</f>
        <v>Altamente Confidencial</v>
      </c>
      <c r="AA38" s="27" t="str">
        <f>IF(V38='Clasificación'!$B$15,'Clasificación'!$C$15, IF(V38='Clasificación'!$B$16,'Clasificación'!$C$16,IF(V38='Clasificación'!$B$17,'Clasificación'!$C$17,"Por clasificar")))</f>
        <v>Medio</v>
      </c>
      <c r="AB38" s="27" t="str">
        <f>IF(X38='Clasificación'!$B$22,'Clasificación'!$C$22, IF(X38='Clasificación'!$B$23,'Clasificación'!$C$23,IF(X38='Clasificación'!$B$24,'Clasificación'!$C$24,"Por clasificar")))</f>
        <v>Medio</v>
      </c>
      <c r="AC38" s="30" t="s">
        <v>158</v>
      </c>
      <c r="AD38" s="30" t="s">
        <v>228</v>
      </c>
      <c r="AE38" s="30"/>
      <c r="AF38" s="30"/>
    </row>
    <row r="39" ht="49.5" customHeight="1">
      <c r="A39" s="27">
        <v>32.0</v>
      </c>
      <c r="B39" s="28" t="s">
        <v>214</v>
      </c>
      <c r="C39" s="30" t="s">
        <v>290</v>
      </c>
      <c r="D39" s="30" t="s">
        <v>291</v>
      </c>
      <c r="E39" s="28" t="s">
        <v>292</v>
      </c>
      <c r="F39" s="31" t="s">
        <v>293</v>
      </c>
      <c r="G39" s="31" t="s">
        <v>293</v>
      </c>
      <c r="H39" s="32" t="s">
        <v>294</v>
      </c>
      <c r="I39" s="27" t="s">
        <v>45</v>
      </c>
      <c r="J39" s="27" t="s">
        <v>46</v>
      </c>
      <c r="K39" s="27" t="s">
        <v>45</v>
      </c>
      <c r="L39" s="27" t="s">
        <v>46</v>
      </c>
      <c r="M39" s="28"/>
      <c r="N39" s="28" t="s">
        <v>295</v>
      </c>
      <c r="O39" s="28"/>
      <c r="P39" s="28" t="s">
        <v>296</v>
      </c>
      <c r="Q39" s="28" t="s">
        <v>297</v>
      </c>
      <c r="R39" s="28" t="s">
        <v>298</v>
      </c>
      <c r="S39" s="28" t="s">
        <v>299</v>
      </c>
      <c r="T39" s="38" t="s">
        <v>52</v>
      </c>
      <c r="U39" s="38"/>
      <c r="V39" s="38" t="s">
        <v>52</v>
      </c>
      <c r="W39" s="38"/>
      <c r="X39" s="38" t="s">
        <v>52</v>
      </c>
      <c r="Y39" s="35" t="str">
        <f t="shared" si="2"/>
        <v>No Crítico</v>
      </c>
      <c r="Z39" s="27" t="str">
        <f>IF(T39='Clasificación'!$B$9,'Clasificación'!$C$9,IF(T39='Clasificación'!$B$10,'Clasificación'!$C$10,IF(OR(T39='Clasificación'!$B$11,T39='Clasificación'!$C$11),'Clasificación'!$C$11,"Por clasificar")))</f>
        <v>Confidencial</v>
      </c>
      <c r="AA39" s="27" t="str">
        <f>IF(V39='Clasificación'!$B$15,'Clasificación'!$C$15, IF(V39='Clasificación'!$B$16,'Clasificación'!$C$16,IF(V39='Clasificación'!$B$17,'Clasificación'!$C$17,"Por clasificar")))</f>
        <v>Medio</v>
      </c>
      <c r="AB39" s="27" t="str">
        <f>IF(X39='Clasificación'!$B$22,'Clasificación'!$C$22, IF(X39='Clasificación'!$B$23,'Clasificación'!$C$23,IF(X39='Clasificación'!$B$24,'Clasificación'!$C$24,"Por clasificar")))</f>
        <v>Medio</v>
      </c>
      <c r="AC39" s="30" t="s">
        <v>172</v>
      </c>
      <c r="AD39" s="30" t="s">
        <v>228</v>
      </c>
      <c r="AE39" s="30"/>
      <c r="AF39" s="30"/>
    </row>
    <row r="40" ht="49.5" customHeight="1">
      <c r="A40" s="27">
        <v>33.0</v>
      </c>
      <c r="B40" s="28" t="s">
        <v>214</v>
      </c>
      <c r="C40" s="30" t="s">
        <v>290</v>
      </c>
      <c r="D40" s="30" t="s">
        <v>291</v>
      </c>
      <c r="E40" s="28" t="s">
        <v>300</v>
      </c>
      <c r="F40" s="31" t="s">
        <v>301</v>
      </c>
      <c r="G40" s="32" t="s">
        <v>302</v>
      </c>
      <c r="H40" s="32" t="s">
        <v>303</v>
      </c>
      <c r="I40" s="27" t="s">
        <v>45</v>
      </c>
      <c r="J40" s="27" t="s">
        <v>46</v>
      </c>
      <c r="K40" s="27" t="s">
        <v>45</v>
      </c>
      <c r="L40" s="27" t="s">
        <v>46</v>
      </c>
      <c r="M40" s="28"/>
      <c r="N40" s="28" t="s">
        <v>304</v>
      </c>
      <c r="O40" s="28"/>
      <c r="P40" s="28" t="s">
        <v>296</v>
      </c>
      <c r="Q40" s="28" t="s">
        <v>296</v>
      </c>
      <c r="R40" s="28" t="s">
        <v>298</v>
      </c>
      <c r="S40" s="28" t="s">
        <v>299</v>
      </c>
      <c r="T40" s="38" t="s">
        <v>52</v>
      </c>
      <c r="U40" s="38"/>
      <c r="V40" s="38" t="s">
        <v>52</v>
      </c>
      <c r="W40" s="38"/>
      <c r="X40" s="38" t="s">
        <v>52</v>
      </c>
      <c r="Y40" s="35" t="str">
        <f t="shared" si="2"/>
        <v>No Crítico</v>
      </c>
      <c r="Z40" s="27" t="str">
        <f>IF(T40='Clasificación'!$B$9,'Clasificación'!$C$9,IF(T40='Clasificación'!$B$10,'Clasificación'!$C$10,IF(OR(T40='Clasificación'!$B$11,T40='Clasificación'!$C$11),'Clasificación'!$C$11,"Por clasificar")))</f>
        <v>Confidencial</v>
      </c>
      <c r="AA40" s="27" t="str">
        <f>IF(V40='Clasificación'!$B$15,'Clasificación'!$C$15, IF(V40='Clasificación'!$B$16,'Clasificación'!$C$16,IF(V40='Clasificación'!$B$17,'Clasificación'!$C$17,"Por clasificar")))</f>
        <v>Medio</v>
      </c>
      <c r="AB40" s="27" t="str">
        <f>IF(X40='Clasificación'!$B$22,'Clasificación'!$C$22, IF(X40='Clasificación'!$B$23,'Clasificación'!$C$23,IF(X40='Clasificación'!$B$24,'Clasificación'!$C$24,"Por clasificar")))</f>
        <v>Medio</v>
      </c>
      <c r="AC40" s="30" t="s">
        <v>172</v>
      </c>
      <c r="AD40" s="30" t="s">
        <v>228</v>
      </c>
      <c r="AE40" s="30"/>
      <c r="AF40" s="30"/>
    </row>
    <row r="41" ht="49.5" customHeight="1">
      <c r="A41" s="27">
        <v>34.0</v>
      </c>
      <c r="B41" s="28" t="s">
        <v>214</v>
      </c>
      <c r="C41" s="30" t="s">
        <v>290</v>
      </c>
      <c r="D41" s="30" t="s">
        <v>291</v>
      </c>
      <c r="E41" s="28" t="s">
        <v>305</v>
      </c>
      <c r="F41" s="31" t="s">
        <v>306</v>
      </c>
      <c r="G41" s="31" t="s">
        <v>307</v>
      </c>
      <c r="H41" s="32" t="s">
        <v>308</v>
      </c>
      <c r="I41" s="27" t="s">
        <v>45</v>
      </c>
      <c r="J41" s="27" t="s">
        <v>46</v>
      </c>
      <c r="K41" s="27" t="s">
        <v>45</v>
      </c>
      <c r="L41" s="27" t="s">
        <v>46</v>
      </c>
      <c r="M41" s="28" t="s">
        <v>309</v>
      </c>
      <c r="N41" s="28" t="s">
        <v>304</v>
      </c>
      <c r="O41" s="28"/>
      <c r="P41" s="28" t="s">
        <v>296</v>
      </c>
      <c r="Q41" s="28" t="s">
        <v>296</v>
      </c>
      <c r="R41" s="28" t="s">
        <v>298</v>
      </c>
      <c r="S41" s="28" t="s">
        <v>299</v>
      </c>
      <c r="T41" s="38" t="s">
        <v>52</v>
      </c>
      <c r="U41" s="38"/>
      <c r="V41" s="38" t="s">
        <v>52</v>
      </c>
      <c r="W41" s="38"/>
      <c r="X41" s="38" t="s">
        <v>53</v>
      </c>
      <c r="Y41" s="35" t="str">
        <f t="shared" si="2"/>
        <v>Crítico</v>
      </c>
      <c r="Z41" s="27" t="str">
        <f>IF(T41='Clasificación'!$B$9,'Clasificación'!$C$9,IF(T41='Clasificación'!$B$10,'Clasificación'!$C$10,IF(OR(T41='Clasificación'!$B$11,T41='Clasificación'!$C$11),'Clasificación'!$C$11,"Por clasificar")))</f>
        <v>Confidencial</v>
      </c>
      <c r="AA41" s="27" t="str">
        <f>IF(V41='Clasificación'!$B$15,'Clasificación'!$C$15, IF(V41='Clasificación'!$B$16,'Clasificación'!$C$16,IF(V41='Clasificación'!$B$17,'Clasificación'!$C$17,"Por clasificar")))</f>
        <v>Medio</v>
      </c>
      <c r="AB41" s="27" t="str">
        <f>IF(X41='Clasificación'!$B$22,'Clasificación'!$C$22, IF(X41='Clasificación'!$B$23,'Clasificación'!$C$23,IF(X41='Clasificación'!$B$24,'Clasificación'!$C$24,"Por clasificar")))</f>
        <v>Alta</v>
      </c>
      <c r="AC41" s="30" t="s">
        <v>310</v>
      </c>
      <c r="AD41" s="30" t="s">
        <v>228</v>
      </c>
      <c r="AE41" s="30"/>
      <c r="AF41" s="30"/>
    </row>
    <row r="42" ht="49.5" customHeight="1">
      <c r="A42" s="27">
        <v>35.0</v>
      </c>
      <c r="B42" s="28" t="s">
        <v>311</v>
      </c>
      <c r="C42" s="29" t="s">
        <v>312</v>
      </c>
      <c r="D42" s="30" t="s">
        <v>313</v>
      </c>
      <c r="E42" s="28" t="s">
        <v>314</v>
      </c>
      <c r="F42" s="31" t="s">
        <v>315</v>
      </c>
      <c r="G42" s="32" t="s">
        <v>316</v>
      </c>
      <c r="H42" s="32" t="s">
        <v>317</v>
      </c>
      <c r="I42" s="27" t="s">
        <v>45</v>
      </c>
      <c r="J42" s="27" t="s">
        <v>46</v>
      </c>
      <c r="K42" s="27" t="s">
        <v>45</v>
      </c>
      <c r="L42" s="27" t="s">
        <v>46</v>
      </c>
      <c r="M42" s="28"/>
      <c r="N42" s="28" t="s">
        <v>318</v>
      </c>
      <c r="O42" s="28"/>
      <c r="P42" s="28" t="s">
        <v>319</v>
      </c>
      <c r="Q42" s="28" t="s">
        <v>319</v>
      </c>
      <c r="R42" s="28"/>
      <c r="S42" s="28" t="s">
        <v>320</v>
      </c>
      <c r="T42" s="38" t="s">
        <v>52</v>
      </c>
      <c r="U42" s="38"/>
      <c r="V42" s="38" t="s">
        <v>52</v>
      </c>
      <c r="W42" s="38"/>
      <c r="X42" s="38" t="s">
        <v>52</v>
      </c>
      <c r="Y42" s="35" t="str">
        <f t="shared" si="2"/>
        <v>No Crítico</v>
      </c>
      <c r="Z42" s="27" t="str">
        <f>IF(T42='Clasificación'!$B$9,'Clasificación'!$C$9,IF(T42='Clasificación'!$B$10,'Clasificación'!$C$10,IF(OR(T42='Clasificación'!$B$11,T42='Clasificación'!$C$11),'Clasificación'!$C$11,"Por clasificar")))</f>
        <v>Confidencial</v>
      </c>
      <c r="AA42" s="27" t="str">
        <f>IF(V42='Clasificación'!$B$15,'Clasificación'!$C$15, IF(V42='Clasificación'!$B$16,'Clasificación'!$C$16,IF(V42='Clasificación'!$B$17,'Clasificación'!$C$17,"Por clasificar")))</f>
        <v>Medio</v>
      </c>
      <c r="AB42" s="27" t="str">
        <f>IF(X42='Clasificación'!$B$22,'Clasificación'!$C$22, IF(X42='Clasificación'!$B$23,'Clasificación'!$C$23,IF(X42='Clasificación'!$B$24,'Clasificación'!$C$24,"Por clasificar")))</f>
        <v>Medio</v>
      </c>
      <c r="AC42" s="30" t="s">
        <v>172</v>
      </c>
      <c r="AD42" s="30" t="s">
        <v>228</v>
      </c>
      <c r="AE42" s="30"/>
      <c r="AF42" s="30"/>
    </row>
    <row r="43" ht="49.5" customHeight="1">
      <c r="A43" s="27">
        <v>36.0</v>
      </c>
      <c r="B43" s="28" t="s">
        <v>311</v>
      </c>
      <c r="C43" s="29" t="s">
        <v>312</v>
      </c>
      <c r="D43" s="30" t="s">
        <v>313</v>
      </c>
      <c r="E43" s="28" t="s">
        <v>321</v>
      </c>
      <c r="F43" s="31" t="s">
        <v>322</v>
      </c>
      <c r="G43" s="31" t="s">
        <v>322</v>
      </c>
      <c r="H43" s="32" t="s">
        <v>323</v>
      </c>
      <c r="I43" s="27" t="s">
        <v>46</v>
      </c>
      <c r="J43" s="27" t="s">
        <v>46</v>
      </c>
      <c r="K43" s="27" t="s">
        <v>45</v>
      </c>
      <c r="L43" s="27" t="s">
        <v>45</v>
      </c>
      <c r="M43" s="27"/>
      <c r="N43" s="27" t="s">
        <v>324</v>
      </c>
      <c r="O43" s="33" t="s">
        <v>325</v>
      </c>
      <c r="P43" s="28" t="s">
        <v>319</v>
      </c>
      <c r="Q43" s="28" t="s">
        <v>319</v>
      </c>
      <c r="R43" s="27" t="s">
        <v>326</v>
      </c>
      <c r="S43" s="28" t="s">
        <v>327</v>
      </c>
      <c r="T43" s="34" t="s">
        <v>53</v>
      </c>
      <c r="U43" s="34"/>
      <c r="V43" s="34" t="s">
        <v>52</v>
      </c>
      <c r="W43" s="34"/>
      <c r="X43" s="34" t="s">
        <v>52</v>
      </c>
      <c r="Y43" s="35" t="str">
        <f t="shared" si="2"/>
        <v>Crítico</v>
      </c>
      <c r="Z43" s="27" t="str">
        <f>IF(T43='Clasificación'!$B$9,'Clasificación'!$C$9,IF(T43='Clasificación'!$B$10,'Clasificación'!$C$10,IF(OR(T43='Clasificación'!$B$11,T43='Clasificación'!$C$11),'Clasificación'!$C$11,"Por clasificar")))</f>
        <v>Altamente Confidencial</v>
      </c>
      <c r="AA43" s="27" t="str">
        <f>IF(V43='Clasificación'!$B$15,'Clasificación'!$C$15, IF(V43='Clasificación'!$B$16,'Clasificación'!$C$16,IF(V43='Clasificación'!$B$17,'Clasificación'!$C$17,"Por clasificar")))</f>
        <v>Medio</v>
      </c>
      <c r="AB43" s="27" t="str">
        <f>IF(X43='Clasificación'!$B$22,'Clasificación'!$C$22, IF(X43='Clasificación'!$B$23,'Clasificación'!$C$23,IF(X43='Clasificación'!$B$24,'Clasificación'!$C$24,"Por clasificar")))</f>
        <v>Medio</v>
      </c>
      <c r="AC43" s="30" t="s">
        <v>158</v>
      </c>
      <c r="AD43" s="30" t="s">
        <v>228</v>
      </c>
      <c r="AE43" s="30"/>
      <c r="AF43" s="30"/>
    </row>
    <row r="44" ht="49.5" customHeight="1">
      <c r="A44" s="27">
        <v>37.0</v>
      </c>
      <c r="B44" s="28" t="s">
        <v>280</v>
      </c>
      <c r="C44" s="29" t="s">
        <v>328</v>
      </c>
      <c r="D44" s="30" t="s">
        <v>329</v>
      </c>
      <c r="E44" s="28" t="s">
        <v>330</v>
      </c>
      <c r="F44" s="31" t="s">
        <v>331</v>
      </c>
      <c r="G44" s="31" t="s">
        <v>332</v>
      </c>
      <c r="H44" s="32" t="s">
        <v>333</v>
      </c>
      <c r="I44" s="27" t="s">
        <v>45</v>
      </c>
      <c r="J44" s="27" t="s">
        <v>46</v>
      </c>
      <c r="K44" s="27" t="s">
        <v>45</v>
      </c>
      <c r="L44" s="27" t="s">
        <v>46</v>
      </c>
      <c r="M44" s="28"/>
      <c r="N44" s="28" t="s">
        <v>334</v>
      </c>
      <c r="O44" s="28"/>
      <c r="P44" s="28" t="s">
        <v>335</v>
      </c>
      <c r="Q44" s="28" t="s">
        <v>336</v>
      </c>
      <c r="R44" s="28" t="s">
        <v>337</v>
      </c>
      <c r="S44" s="28" t="s">
        <v>338</v>
      </c>
      <c r="T44" s="38" t="s">
        <v>53</v>
      </c>
      <c r="U44" s="38"/>
      <c r="V44" s="38" t="s">
        <v>52</v>
      </c>
      <c r="W44" s="38"/>
      <c r="X44" s="38" t="s">
        <v>53</v>
      </c>
      <c r="Y44" s="35" t="str">
        <f t="shared" si="2"/>
        <v>Crítico</v>
      </c>
      <c r="Z44" s="27" t="str">
        <f>IF(T44='Clasificación'!$B$9,'Clasificación'!$C$9,IF(T44='Clasificación'!$B$10,'Clasificación'!$C$10,IF(OR(T44='Clasificación'!$B$11,T44='Clasificación'!$C$11),'Clasificación'!$C$11,"Por clasificar")))</f>
        <v>Altamente Confidencial</v>
      </c>
      <c r="AA44" s="27" t="str">
        <f>IF(V44='Clasificación'!$B$15,'Clasificación'!$C$15, IF(V44='Clasificación'!$B$16,'Clasificación'!$C$16,IF(V44='Clasificación'!$B$17,'Clasificación'!$C$17,"Por clasificar")))</f>
        <v>Medio</v>
      </c>
      <c r="AB44" s="27" t="str">
        <f>IF(X44='Clasificación'!$B$22,'Clasificación'!$C$22, IF(X44='Clasificación'!$B$23,'Clasificación'!$C$23,IF(X44='Clasificación'!$B$24,'Clasificación'!$C$24,"Por clasificar")))</f>
        <v>Alta</v>
      </c>
      <c r="AC44" s="30" t="s">
        <v>339</v>
      </c>
      <c r="AD44" s="30" t="s">
        <v>228</v>
      </c>
      <c r="AE44" s="30"/>
      <c r="AF44" s="30"/>
    </row>
    <row r="45" ht="49.5" customHeight="1">
      <c r="A45" s="27">
        <v>38.0</v>
      </c>
      <c r="B45" s="28" t="s">
        <v>280</v>
      </c>
      <c r="C45" s="29" t="s">
        <v>328</v>
      </c>
      <c r="D45" s="30" t="s">
        <v>329</v>
      </c>
      <c r="E45" s="28" t="s">
        <v>340</v>
      </c>
      <c r="F45" s="31" t="s">
        <v>341</v>
      </c>
      <c r="G45" s="32" t="s">
        <v>342</v>
      </c>
      <c r="H45" s="32" t="s">
        <v>343</v>
      </c>
      <c r="I45" s="27" t="s">
        <v>45</v>
      </c>
      <c r="J45" s="27" t="s">
        <v>46</v>
      </c>
      <c r="K45" s="27" t="s">
        <v>45</v>
      </c>
      <c r="L45" s="27" t="s">
        <v>46</v>
      </c>
      <c r="M45" s="28"/>
      <c r="N45" s="28" t="s">
        <v>344</v>
      </c>
      <c r="O45" s="28"/>
      <c r="P45" s="28" t="s">
        <v>335</v>
      </c>
      <c r="Q45" s="28" t="s">
        <v>336</v>
      </c>
      <c r="R45" s="28" t="s">
        <v>345</v>
      </c>
      <c r="S45" s="28" t="s">
        <v>338</v>
      </c>
      <c r="T45" s="34" t="s">
        <v>53</v>
      </c>
      <c r="U45" s="34"/>
      <c r="V45" s="38" t="s">
        <v>53</v>
      </c>
      <c r="W45" s="38"/>
      <c r="X45" s="38" t="s">
        <v>101</v>
      </c>
      <c r="Y45" s="35" t="str">
        <f t="shared" si="2"/>
        <v>Crítico</v>
      </c>
      <c r="Z45" s="27" t="str">
        <f>IF(T45='Clasificación'!$B$9,'Clasificación'!$C$9,IF(T45='Clasificación'!$B$10,'Clasificación'!$C$10,IF(OR(T45='Clasificación'!$B$11,T45='Clasificación'!$C$11),'Clasificación'!$C$11,"Por clasificar")))</f>
        <v>Altamente Confidencial</v>
      </c>
      <c r="AA45" s="27" t="str">
        <f>IF(V45='Clasificación'!$B$15,'Clasificación'!$C$15, IF(V45='Clasificación'!$B$16,'Clasificación'!$C$16,IF(V45='Clasificación'!$B$17,'Clasificación'!$C$17,"Por clasificar")))</f>
        <v>Alta</v>
      </c>
      <c r="AB45" s="27" t="str">
        <f>IF(X45='Clasificación'!$B$22,'Clasificación'!$C$22, IF(X45='Clasificación'!$B$23,'Clasificación'!$C$23,IF(X45='Clasificación'!$B$24,'Clasificación'!$C$24,"Por clasificar")))</f>
        <v>Bajo</v>
      </c>
      <c r="AC45" s="30" t="s">
        <v>346</v>
      </c>
      <c r="AD45" s="30" t="s">
        <v>228</v>
      </c>
      <c r="AE45" s="30"/>
      <c r="AF45" s="30"/>
    </row>
    <row r="46" ht="49.5" customHeight="1">
      <c r="A46" s="27">
        <v>39.0</v>
      </c>
      <c r="B46" s="28" t="s">
        <v>347</v>
      </c>
      <c r="C46" s="29" t="s">
        <v>348</v>
      </c>
      <c r="D46" s="30" t="s">
        <v>111</v>
      </c>
      <c r="E46" s="28" t="s">
        <v>349</v>
      </c>
      <c r="F46" s="31" t="s">
        <v>350</v>
      </c>
      <c r="G46" s="36" t="s">
        <v>351</v>
      </c>
      <c r="H46" s="36" t="s">
        <v>352</v>
      </c>
      <c r="I46" s="27" t="s">
        <v>45</v>
      </c>
      <c r="J46" s="27" t="s">
        <v>46</v>
      </c>
      <c r="K46" s="27" t="s">
        <v>45</v>
      </c>
      <c r="L46" s="27" t="s">
        <v>46</v>
      </c>
      <c r="M46" s="28"/>
      <c r="N46" s="28" t="s">
        <v>353</v>
      </c>
      <c r="O46" s="28" t="s">
        <v>354</v>
      </c>
      <c r="P46" s="28" t="s">
        <v>355</v>
      </c>
      <c r="Q46" s="28" t="s">
        <v>356</v>
      </c>
      <c r="R46" s="28" t="s">
        <v>357</v>
      </c>
      <c r="S46" s="28" t="s">
        <v>358</v>
      </c>
      <c r="T46" s="38" t="s">
        <v>52</v>
      </c>
      <c r="U46" s="38"/>
      <c r="V46" s="38" t="s">
        <v>53</v>
      </c>
      <c r="W46" s="38"/>
      <c r="X46" s="38" t="s">
        <v>52</v>
      </c>
      <c r="Y46" s="35" t="str">
        <f t="shared" si="2"/>
        <v>Crítico</v>
      </c>
      <c r="Z46" s="27" t="str">
        <f>IF(T46='Clasificación'!$B$9,'Clasificación'!$C$9,IF(T46='Clasificación'!$B$10,'Clasificación'!$C$10,IF(OR(T46='Clasificación'!$B$11,T46='Clasificación'!$C$11),'Clasificación'!$C$11,"Por clasificar")))</f>
        <v>Confidencial</v>
      </c>
      <c r="AA46" s="27" t="str">
        <f>IF(V46='Clasificación'!$B$15,'Clasificación'!$C$15, IF(V46='Clasificación'!$B$16,'Clasificación'!$C$16,IF(V46='Clasificación'!$B$17,'Clasificación'!$C$17,"Por clasificar")))</f>
        <v>Alta</v>
      </c>
      <c r="AB46" s="27" t="str">
        <f>IF(X46='Clasificación'!$B$22,'Clasificación'!$C$22, IF(X46='Clasificación'!$B$23,'Clasificación'!$C$23,IF(X46='Clasificación'!$B$24,'Clasificación'!$C$24,"Por clasificar")))</f>
        <v>Medio</v>
      </c>
      <c r="AC46" s="30" t="s">
        <v>227</v>
      </c>
      <c r="AD46" s="30" t="s">
        <v>228</v>
      </c>
      <c r="AE46" s="30"/>
      <c r="AF46" s="30"/>
    </row>
    <row r="47" ht="49.5" customHeight="1">
      <c r="A47" s="27">
        <v>40.0</v>
      </c>
      <c r="B47" s="28" t="s">
        <v>347</v>
      </c>
      <c r="C47" s="29" t="s">
        <v>348</v>
      </c>
      <c r="D47" s="30" t="s">
        <v>111</v>
      </c>
      <c r="E47" s="28" t="s">
        <v>359</v>
      </c>
      <c r="F47" s="31" t="s">
        <v>360</v>
      </c>
      <c r="G47" s="36" t="s">
        <v>361</v>
      </c>
      <c r="H47" s="36" t="s">
        <v>362</v>
      </c>
      <c r="I47" s="27" t="s">
        <v>45</v>
      </c>
      <c r="J47" s="27" t="s">
        <v>46</v>
      </c>
      <c r="K47" s="27" t="s">
        <v>45</v>
      </c>
      <c r="L47" s="27" t="s">
        <v>46</v>
      </c>
      <c r="M47" s="28" t="s">
        <v>363</v>
      </c>
      <c r="N47" s="28" t="s">
        <v>364</v>
      </c>
      <c r="O47" s="28"/>
      <c r="P47" s="28" t="s">
        <v>355</v>
      </c>
      <c r="Q47" s="28" t="s">
        <v>365</v>
      </c>
      <c r="R47" s="28" t="s">
        <v>366</v>
      </c>
      <c r="S47" s="28" t="s">
        <v>367</v>
      </c>
      <c r="T47" s="34" t="s">
        <v>53</v>
      </c>
      <c r="U47" s="34"/>
      <c r="V47" s="38" t="s">
        <v>52</v>
      </c>
      <c r="W47" s="38"/>
      <c r="X47" s="38" t="s">
        <v>52</v>
      </c>
      <c r="Y47" s="35" t="str">
        <f t="shared" si="2"/>
        <v>Crítico</v>
      </c>
      <c r="Z47" s="27" t="str">
        <f>IF(T47='Clasificación'!$B$9,'Clasificación'!$C$9,IF(T47='Clasificación'!$B$10,'Clasificación'!$C$10,IF(OR(T47='Clasificación'!$B$11,T47='Clasificación'!$C$11),'Clasificación'!$C$11,"Por clasificar")))</f>
        <v>Altamente Confidencial</v>
      </c>
      <c r="AA47" s="27" t="str">
        <f>IF(V47='Clasificación'!$B$15,'Clasificación'!$C$15, IF(V47='Clasificación'!$B$16,'Clasificación'!$C$16,IF(V47='Clasificación'!$B$17,'Clasificación'!$C$17,"Por clasificar")))</f>
        <v>Medio</v>
      </c>
      <c r="AB47" s="27" t="str">
        <f>IF(X47='Clasificación'!$B$22,'Clasificación'!$C$22, IF(X47='Clasificación'!$B$23,'Clasificación'!$C$23,IF(X47='Clasificación'!$B$24,'Clasificación'!$C$24,"Por clasificar")))</f>
        <v>Medio</v>
      </c>
      <c r="AC47" s="30" t="s">
        <v>368</v>
      </c>
      <c r="AD47" s="30" t="s">
        <v>228</v>
      </c>
      <c r="AE47" s="30"/>
      <c r="AF47" s="30"/>
    </row>
    <row r="48" ht="49.5" customHeight="1">
      <c r="A48" s="27">
        <v>41.0</v>
      </c>
      <c r="B48" s="28" t="s">
        <v>347</v>
      </c>
      <c r="C48" s="29" t="s">
        <v>348</v>
      </c>
      <c r="D48" s="30" t="s">
        <v>111</v>
      </c>
      <c r="E48" s="28" t="s">
        <v>369</v>
      </c>
      <c r="F48" s="31" t="s">
        <v>370</v>
      </c>
      <c r="G48" s="32" t="s">
        <v>371</v>
      </c>
      <c r="H48" s="32" t="s">
        <v>372</v>
      </c>
      <c r="I48" s="27" t="s">
        <v>45</v>
      </c>
      <c r="J48" s="27" t="s">
        <v>46</v>
      </c>
      <c r="K48" s="27" t="s">
        <v>45</v>
      </c>
      <c r="L48" s="27" t="s">
        <v>46</v>
      </c>
      <c r="M48" s="28"/>
      <c r="N48" s="28" t="s">
        <v>373</v>
      </c>
      <c r="O48" s="28"/>
      <c r="P48" s="28" t="s">
        <v>355</v>
      </c>
      <c r="Q48" s="28" t="s">
        <v>356</v>
      </c>
      <c r="R48" s="28" t="s">
        <v>366</v>
      </c>
      <c r="S48" s="28" t="s">
        <v>374</v>
      </c>
      <c r="T48" s="38" t="s">
        <v>52</v>
      </c>
      <c r="U48" s="38"/>
      <c r="V48" s="38" t="s">
        <v>53</v>
      </c>
      <c r="W48" s="38"/>
      <c r="X48" s="38" t="s">
        <v>52</v>
      </c>
      <c r="Y48" s="35" t="str">
        <f t="shared" si="2"/>
        <v>Crítico</v>
      </c>
      <c r="Z48" s="27" t="str">
        <f>IF(T48='Clasificación'!$B$9,'Clasificación'!$C$9,IF(T48='Clasificación'!$B$10,'Clasificación'!$C$10,IF(OR(T48='Clasificación'!$B$11,T48='Clasificación'!$C$11),'Clasificación'!$C$11,"Por clasificar")))</f>
        <v>Confidencial</v>
      </c>
      <c r="AA48" s="27" t="str">
        <f>IF(V48='Clasificación'!$B$15,'Clasificación'!$C$15, IF(V48='Clasificación'!$B$16,'Clasificación'!$C$16,IF(V48='Clasificación'!$B$17,'Clasificación'!$C$17,"Por clasificar")))</f>
        <v>Alta</v>
      </c>
      <c r="AB48" s="27" t="str">
        <f>IF(X48='Clasificación'!$B$22,'Clasificación'!$C$22, IF(X48='Clasificación'!$B$23,'Clasificación'!$C$23,IF(X48='Clasificación'!$B$24,'Clasificación'!$C$24,"Por clasificar")))</f>
        <v>Medio</v>
      </c>
      <c r="AC48" s="30" t="s">
        <v>375</v>
      </c>
      <c r="AD48" s="30" t="s">
        <v>228</v>
      </c>
      <c r="AE48" s="30"/>
      <c r="AF48" s="30"/>
    </row>
    <row r="49" ht="49.5" customHeight="1">
      <c r="A49" s="27">
        <v>42.0</v>
      </c>
      <c r="B49" s="28" t="s">
        <v>311</v>
      </c>
      <c r="C49" s="29" t="s">
        <v>376</v>
      </c>
      <c r="D49" s="30" t="s">
        <v>377</v>
      </c>
      <c r="E49" s="28" t="s">
        <v>378</v>
      </c>
      <c r="F49" s="31" t="s">
        <v>379</v>
      </c>
      <c r="G49" s="32" t="s">
        <v>380</v>
      </c>
      <c r="H49" s="32" t="s">
        <v>381</v>
      </c>
      <c r="I49" s="27" t="s">
        <v>45</v>
      </c>
      <c r="J49" s="27" t="s">
        <v>46</v>
      </c>
      <c r="K49" s="27" t="s">
        <v>45</v>
      </c>
      <c r="L49" s="27" t="s">
        <v>45</v>
      </c>
      <c r="M49" s="28"/>
      <c r="N49" s="28" t="s">
        <v>382</v>
      </c>
      <c r="O49" s="28" t="s">
        <v>383</v>
      </c>
      <c r="P49" s="28" t="s">
        <v>87</v>
      </c>
      <c r="Q49" s="28" t="s">
        <v>87</v>
      </c>
      <c r="R49" s="28" t="s">
        <v>384</v>
      </c>
      <c r="S49" s="28" t="s">
        <v>385</v>
      </c>
      <c r="T49" s="38" t="s">
        <v>53</v>
      </c>
      <c r="U49" s="38"/>
      <c r="V49" s="38" t="s">
        <v>52</v>
      </c>
      <c r="W49" s="38"/>
      <c r="X49" s="38" t="s">
        <v>52</v>
      </c>
      <c r="Y49" s="35" t="str">
        <f t="shared" si="2"/>
        <v>Crítico</v>
      </c>
      <c r="Z49" s="27" t="str">
        <f>IF(T49='Clasificación'!$B$9,'Clasificación'!$C$9,IF(T49='Clasificación'!$B$10,'Clasificación'!$C$10,IF(OR(T49='Clasificación'!$B$11,T49='Clasificación'!$C$11),'Clasificación'!$C$11,"Por clasificar")))</f>
        <v>Altamente Confidencial</v>
      </c>
      <c r="AA49" s="27" t="str">
        <f>IF(V49='Clasificación'!$B$15,'Clasificación'!$C$15, IF(V49='Clasificación'!$B$16,'Clasificación'!$C$16,IF(V49='Clasificación'!$B$17,'Clasificación'!$C$17,"Por clasificar")))</f>
        <v>Medio</v>
      </c>
      <c r="AB49" s="27" t="str">
        <f>IF(X49='Clasificación'!$B$22,'Clasificación'!$C$22, IF(X49='Clasificación'!$B$23,'Clasificación'!$C$23,IF(X49='Clasificación'!$B$24,'Clasificación'!$C$24,"Por clasificar")))</f>
        <v>Medio</v>
      </c>
      <c r="AC49" s="30" t="s">
        <v>270</v>
      </c>
      <c r="AD49" s="30" t="s">
        <v>228</v>
      </c>
      <c r="AE49" s="30"/>
      <c r="AF49" s="30"/>
    </row>
    <row r="50" ht="49.5" customHeight="1">
      <c r="A50" s="27">
        <v>43.0</v>
      </c>
      <c r="B50" s="28" t="s">
        <v>311</v>
      </c>
      <c r="C50" s="29" t="s">
        <v>376</v>
      </c>
      <c r="D50" s="30" t="s">
        <v>377</v>
      </c>
      <c r="E50" s="28" t="s">
        <v>386</v>
      </c>
      <c r="F50" s="31" t="s">
        <v>387</v>
      </c>
      <c r="G50" s="32" t="s">
        <v>388</v>
      </c>
      <c r="H50" s="32" t="s">
        <v>389</v>
      </c>
      <c r="I50" s="27" t="s">
        <v>45</v>
      </c>
      <c r="J50" s="27" t="s">
        <v>46</v>
      </c>
      <c r="K50" s="27" t="s">
        <v>45</v>
      </c>
      <c r="L50" s="27" t="s">
        <v>45</v>
      </c>
      <c r="M50" s="27"/>
      <c r="N50" s="27" t="s">
        <v>390</v>
      </c>
      <c r="O50" s="33"/>
      <c r="P50" s="28" t="s">
        <v>87</v>
      </c>
      <c r="Q50" s="28" t="s">
        <v>87</v>
      </c>
      <c r="R50" s="27" t="s">
        <v>391</v>
      </c>
      <c r="S50" s="28" t="s">
        <v>385</v>
      </c>
      <c r="T50" s="34" t="s">
        <v>52</v>
      </c>
      <c r="U50" s="34"/>
      <c r="V50" s="34" t="s">
        <v>52</v>
      </c>
      <c r="W50" s="34"/>
      <c r="X50" s="34" t="s">
        <v>52</v>
      </c>
      <c r="Y50" s="35" t="str">
        <f t="shared" si="2"/>
        <v>No Crítico</v>
      </c>
      <c r="Z50" s="27" t="str">
        <f>IF(T50='Clasificación'!$B$9,'Clasificación'!$C$9,IF(T50='Clasificación'!$B$10,'Clasificación'!$C$10,IF(OR(T50='Clasificación'!$B$11,T50='Clasificación'!$C$11),'Clasificación'!$C$11,"Por clasificar")))</f>
        <v>Confidencial</v>
      </c>
      <c r="AA50" s="27" t="str">
        <f>IF(V50='Clasificación'!$B$15,'Clasificación'!$C$15, IF(V50='Clasificación'!$B$16,'Clasificación'!$C$16,IF(V50='Clasificación'!$B$17,'Clasificación'!$C$17,"Por clasificar")))</f>
        <v>Medio</v>
      </c>
      <c r="AB50" s="27" t="str">
        <f>IF(X50='Clasificación'!$B$22,'Clasificación'!$C$22, IF(X50='Clasificación'!$B$23,'Clasificación'!$C$23,IF(X50='Clasificación'!$B$24,'Clasificación'!$C$24,"Por clasificar")))</f>
        <v>Medio</v>
      </c>
      <c r="AC50" s="30" t="s">
        <v>392</v>
      </c>
      <c r="AD50" s="30" t="s">
        <v>228</v>
      </c>
      <c r="AE50" s="30"/>
      <c r="AF50" s="30"/>
    </row>
    <row r="51" ht="49.5" customHeight="1">
      <c r="A51" s="27">
        <v>44.0</v>
      </c>
      <c r="B51" s="28" t="s">
        <v>311</v>
      </c>
      <c r="C51" s="29" t="s">
        <v>376</v>
      </c>
      <c r="D51" s="30" t="s">
        <v>377</v>
      </c>
      <c r="E51" s="28" t="s">
        <v>393</v>
      </c>
      <c r="F51" s="31" t="s">
        <v>394</v>
      </c>
      <c r="G51" s="32" t="s">
        <v>105</v>
      </c>
      <c r="H51" s="32" t="s">
        <v>395</v>
      </c>
      <c r="I51" s="27" t="s">
        <v>46</v>
      </c>
      <c r="J51" s="27" t="s">
        <v>46</v>
      </c>
      <c r="K51" s="27" t="s">
        <v>46</v>
      </c>
      <c r="L51" s="27" t="s">
        <v>46</v>
      </c>
      <c r="M51" s="27"/>
      <c r="N51" s="27" t="s">
        <v>396</v>
      </c>
      <c r="O51" s="33"/>
      <c r="P51" s="28" t="s">
        <v>87</v>
      </c>
      <c r="Q51" s="28" t="s">
        <v>87</v>
      </c>
      <c r="R51" s="27" t="s">
        <v>391</v>
      </c>
      <c r="S51" s="28" t="s">
        <v>385</v>
      </c>
      <c r="T51" s="34" t="s">
        <v>52</v>
      </c>
      <c r="U51" s="34"/>
      <c r="V51" s="34" t="s">
        <v>52</v>
      </c>
      <c r="W51" s="34"/>
      <c r="X51" s="34" t="s">
        <v>52</v>
      </c>
      <c r="Y51" s="35" t="str">
        <f t="shared" si="2"/>
        <v>No Crítico</v>
      </c>
      <c r="Z51" s="27" t="str">
        <f>IF(T51='Clasificación'!$B$9,'Clasificación'!$C$9,IF(T51='Clasificación'!$B$10,'Clasificación'!$C$10,IF(OR(T51='Clasificación'!$B$11,T51='Clasificación'!$C$11),'Clasificación'!$C$11,"Por clasificar")))</f>
        <v>Confidencial</v>
      </c>
      <c r="AA51" s="27" t="str">
        <f>IF(V51='Clasificación'!$B$15,'Clasificación'!$C$15, IF(V51='Clasificación'!$B$16,'Clasificación'!$C$16,IF(V51='Clasificación'!$B$17,'Clasificación'!$C$17,"Por clasificar")))</f>
        <v>Medio</v>
      </c>
      <c r="AB51" s="27" t="str">
        <f>IF(X51='Clasificación'!$B$22,'Clasificación'!$C$22, IF(X51='Clasificación'!$B$23,'Clasificación'!$C$23,IF(X51='Clasificación'!$B$24,'Clasificación'!$C$24,"Por clasificar")))</f>
        <v>Medio</v>
      </c>
      <c r="AC51" s="30" t="s">
        <v>392</v>
      </c>
      <c r="AD51" s="30" t="s">
        <v>228</v>
      </c>
      <c r="AE51" s="30"/>
      <c r="AF51" s="30"/>
    </row>
    <row r="52" ht="49.5" customHeight="1">
      <c r="A52" s="27">
        <v>45.0</v>
      </c>
      <c r="B52" s="28" t="s">
        <v>397</v>
      </c>
      <c r="C52" s="29" t="s">
        <v>398</v>
      </c>
      <c r="D52" s="30" t="s">
        <v>399</v>
      </c>
      <c r="E52" s="28" t="s">
        <v>400</v>
      </c>
      <c r="F52" s="31" t="s">
        <v>401</v>
      </c>
      <c r="G52" s="32" t="s">
        <v>402</v>
      </c>
      <c r="H52" s="32" t="s">
        <v>403</v>
      </c>
      <c r="I52" s="27" t="s">
        <v>46</v>
      </c>
      <c r="J52" s="27" t="s">
        <v>46</v>
      </c>
      <c r="K52" s="27" t="s">
        <v>45</v>
      </c>
      <c r="L52" s="27" t="s">
        <v>46</v>
      </c>
      <c r="M52" s="28"/>
      <c r="N52" s="28" t="s">
        <v>404</v>
      </c>
      <c r="O52" s="28"/>
      <c r="P52" s="28" t="s">
        <v>405</v>
      </c>
      <c r="Q52" s="28" t="s">
        <v>405</v>
      </c>
      <c r="R52" s="28" t="s">
        <v>406</v>
      </c>
      <c r="S52" s="28" t="s">
        <v>407</v>
      </c>
      <c r="T52" s="38" t="s">
        <v>52</v>
      </c>
      <c r="U52" s="38"/>
      <c r="V52" s="38" t="s">
        <v>52</v>
      </c>
      <c r="W52" s="38"/>
      <c r="X52" s="38" t="s">
        <v>52</v>
      </c>
      <c r="Y52" s="35" t="str">
        <f t="shared" si="2"/>
        <v>No Crítico</v>
      </c>
      <c r="Z52" s="27" t="str">
        <f>IF(T52='Clasificación'!$B$9,'Clasificación'!$C$9,IF(T52='Clasificación'!$B$10,'Clasificación'!$C$10,IF(OR(T52='Clasificación'!$B$11,T52='Clasificación'!$C$11),'Clasificación'!$C$11,"Por clasificar")))</f>
        <v>Confidencial</v>
      </c>
      <c r="AA52" s="27" t="str">
        <f>IF(V52='Clasificación'!$B$15,'Clasificación'!$C$15, IF(V52='Clasificación'!$B$16,'Clasificación'!$C$16,IF(V52='Clasificación'!$B$17,'Clasificación'!$C$17,"Por clasificar")))</f>
        <v>Medio</v>
      </c>
      <c r="AB52" s="27" t="str">
        <f>IF(X52='Clasificación'!$B$22,'Clasificación'!$C$22, IF(X52='Clasificación'!$B$23,'Clasificación'!$C$23,IF(X52='Clasificación'!$B$24,'Clasificación'!$C$24,"Por clasificar")))</f>
        <v>Medio</v>
      </c>
      <c r="AC52" s="30" t="s">
        <v>172</v>
      </c>
      <c r="AD52" s="30"/>
      <c r="AE52" s="30"/>
      <c r="AF52" s="30"/>
    </row>
    <row r="53" ht="49.5" customHeight="1">
      <c r="A53" s="27">
        <v>46.0</v>
      </c>
      <c r="B53" s="28" t="s">
        <v>397</v>
      </c>
      <c r="C53" s="29" t="s">
        <v>398</v>
      </c>
      <c r="D53" s="30" t="s">
        <v>399</v>
      </c>
      <c r="E53" s="28" t="s">
        <v>408</v>
      </c>
      <c r="F53" s="31" t="s">
        <v>409</v>
      </c>
      <c r="G53" s="32" t="s">
        <v>410</v>
      </c>
      <c r="H53" s="32" t="s">
        <v>411</v>
      </c>
      <c r="I53" s="27" t="s">
        <v>46</v>
      </c>
      <c r="J53" s="27" t="s">
        <v>46</v>
      </c>
      <c r="K53" s="27" t="s">
        <v>45</v>
      </c>
      <c r="L53" s="27" t="s">
        <v>46</v>
      </c>
      <c r="M53" s="28"/>
      <c r="N53" s="28" t="s">
        <v>412</v>
      </c>
      <c r="O53" s="28"/>
      <c r="P53" s="28" t="s">
        <v>405</v>
      </c>
      <c r="Q53" s="28" t="s">
        <v>405</v>
      </c>
      <c r="R53" s="28" t="s">
        <v>406</v>
      </c>
      <c r="S53" s="28" t="s">
        <v>407</v>
      </c>
      <c r="T53" s="34" t="s">
        <v>53</v>
      </c>
      <c r="U53" s="34"/>
      <c r="V53" s="38" t="s">
        <v>52</v>
      </c>
      <c r="W53" s="38"/>
      <c r="X53" s="38" t="s">
        <v>52</v>
      </c>
      <c r="Y53" s="35" t="str">
        <f t="shared" si="2"/>
        <v>Crítico</v>
      </c>
      <c r="Z53" s="27" t="str">
        <f>IF(T53='Clasificación'!$B$9,'Clasificación'!$C$9,IF(T53='Clasificación'!$B$10,'Clasificación'!$C$10,IF(OR(T53='Clasificación'!$B$11,T53='Clasificación'!$C$11),'Clasificación'!$C$11,"Por clasificar")))</f>
        <v>Altamente Confidencial</v>
      </c>
      <c r="AA53" s="27" t="str">
        <f>IF(V53='Clasificación'!$B$15,'Clasificación'!$C$15, IF(V53='Clasificación'!$B$16,'Clasificación'!$C$16,IF(V53='Clasificación'!$B$17,'Clasificación'!$C$17,"Por clasificar")))</f>
        <v>Medio</v>
      </c>
      <c r="AB53" s="27" t="str">
        <f>IF(X53='Clasificación'!$B$22,'Clasificación'!$C$22, IF(X53='Clasificación'!$B$23,'Clasificación'!$C$23,IF(X53='Clasificación'!$B$24,'Clasificación'!$C$24,"Por clasificar")))</f>
        <v>Medio</v>
      </c>
      <c r="AC53" s="30" t="s">
        <v>158</v>
      </c>
      <c r="AD53" s="30"/>
      <c r="AE53" s="30"/>
      <c r="AF53" s="30"/>
    </row>
    <row r="54" ht="49.5" customHeight="1">
      <c r="A54" s="27">
        <v>47.0</v>
      </c>
      <c r="B54" s="28" t="s">
        <v>397</v>
      </c>
      <c r="C54" s="29" t="s">
        <v>398</v>
      </c>
      <c r="D54" s="30" t="s">
        <v>399</v>
      </c>
      <c r="E54" s="28" t="s">
        <v>413</v>
      </c>
      <c r="F54" s="31" t="s">
        <v>414</v>
      </c>
      <c r="G54" s="32" t="s">
        <v>415</v>
      </c>
      <c r="H54" s="32" t="s">
        <v>416</v>
      </c>
      <c r="I54" s="27" t="s">
        <v>46</v>
      </c>
      <c r="J54" s="27" t="s">
        <v>46</v>
      </c>
      <c r="K54" s="27" t="s">
        <v>45</v>
      </c>
      <c r="L54" s="27" t="s">
        <v>46</v>
      </c>
      <c r="M54" s="28"/>
      <c r="N54" s="28" t="s">
        <v>404</v>
      </c>
      <c r="O54" s="28"/>
      <c r="P54" s="28" t="s">
        <v>405</v>
      </c>
      <c r="Q54" s="28" t="s">
        <v>405</v>
      </c>
      <c r="R54" s="28" t="s">
        <v>406</v>
      </c>
      <c r="S54" s="28" t="s">
        <v>407</v>
      </c>
      <c r="T54" s="38" t="s">
        <v>52</v>
      </c>
      <c r="U54" s="38"/>
      <c r="V54" s="38" t="s">
        <v>52</v>
      </c>
      <c r="W54" s="38"/>
      <c r="X54" s="38" t="s">
        <v>52</v>
      </c>
      <c r="Y54" s="35" t="str">
        <f t="shared" si="2"/>
        <v>No Crítico</v>
      </c>
      <c r="Z54" s="27" t="str">
        <f>IF(T54='Clasificación'!$B$9,'Clasificación'!$C$9,IF(T54='Clasificación'!$B$10,'Clasificación'!$C$10,IF(OR(T54='Clasificación'!$B$11,T54='Clasificación'!$C$11),'Clasificación'!$C$11,"Por clasificar")))</f>
        <v>Confidencial</v>
      </c>
      <c r="AA54" s="27" t="str">
        <f>IF(V54='Clasificación'!$B$15,'Clasificación'!$C$15, IF(V54='Clasificación'!$B$16,'Clasificación'!$C$16,IF(V54='Clasificación'!$B$17,'Clasificación'!$C$17,"Por clasificar")))</f>
        <v>Medio</v>
      </c>
      <c r="AB54" s="27" t="str">
        <f>IF(X54='Clasificación'!$B$22,'Clasificación'!$C$22, IF(X54='Clasificación'!$B$23,'Clasificación'!$C$23,IF(X54='Clasificación'!$B$24,'Clasificación'!$C$24,"Por clasificar")))</f>
        <v>Medio</v>
      </c>
      <c r="AC54" s="30" t="s">
        <v>172</v>
      </c>
      <c r="AD54" s="30"/>
      <c r="AE54" s="30"/>
      <c r="AF54" s="30"/>
    </row>
    <row r="55" ht="49.5" customHeight="1">
      <c r="A55" s="27">
        <v>48.0</v>
      </c>
      <c r="B55" s="28" t="s">
        <v>397</v>
      </c>
      <c r="C55" s="29" t="s">
        <v>398</v>
      </c>
      <c r="D55" s="30" t="s">
        <v>399</v>
      </c>
      <c r="E55" s="28" t="s">
        <v>417</v>
      </c>
      <c r="F55" s="31" t="s">
        <v>418</v>
      </c>
      <c r="G55" s="32" t="s">
        <v>419</v>
      </c>
      <c r="H55" s="32" t="s">
        <v>420</v>
      </c>
      <c r="I55" s="27" t="s">
        <v>45</v>
      </c>
      <c r="J55" s="27" t="s">
        <v>46</v>
      </c>
      <c r="K55" s="27" t="s">
        <v>45</v>
      </c>
      <c r="L55" s="27" t="s">
        <v>46</v>
      </c>
      <c r="M55" s="28"/>
      <c r="N55" s="28" t="s">
        <v>404</v>
      </c>
      <c r="O55" s="28"/>
      <c r="P55" s="28" t="s">
        <v>405</v>
      </c>
      <c r="Q55" s="28" t="s">
        <v>405</v>
      </c>
      <c r="R55" s="28" t="s">
        <v>406</v>
      </c>
      <c r="S55" s="28" t="s">
        <v>407</v>
      </c>
      <c r="T55" s="34" t="s">
        <v>53</v>
      </c>
      <c r="U55" s="34"/>
      <c r="V55" s="38" t="s">
        <v>53</v>
      </c>
      <c r="W55" s="38"/>
      <c r="X55" s="38" t="s">
        <v>53</v>
      </c>
      <c r="Y55" s="35" t="str">
        <f t="shared" si="2"/>
        <v>Crítico</v>
      </c>
      <c r="Z55" s="27" t="str">
        <f>IF(T55='Clasificación'!$B$9,'Clasificación'!$C$9,IF(T55='Clasificación'!$B$10,'Clasificación'!$C$10,IF(OR(T55='Clasificación'!$B$11,T55='Clasificación'!$C$11),'Clasificación'!$C$11,"Por clasificar")))</f>
        <v>Altamente Confidencial</v>
      </c>
      <c r="AA55" s="27" t="str">
        <f>IF(V55='Clasificación'!$B$15,'Clasificación'!$C$15, IF(V55='Clasificación'!$B$16,'Clasificación'!$C$16,IF(V55='Clasificación'!$B$17,'Clasificación'!$C$17,"Por clasificar")))</f>
        <v>Alta</v>
      </c>
      <c r="AB55" s="27" t="str">
        <f>IF(X55='Clasificación'!$B$22,'Clasificación'!$C$22, IF(X55='Clasificación'!$B$23,'Clasificación'!$C$23,IF(X55='Clasificación'!$B$24,'Clasificación'!$C$24,"Por clasificar")))</f>
        <v>Alta</v>
      </c>
      <c r="AC55" s="30" t="s">
        <v>146</v>
      </c>
      <c r="AD55" s="30"/>
      <c r="AE55" s="30"/>
      <c r="AF55" s="30"/>
    </row>
    <row r="56" ht="49.5" customHeight="1">
      <c r="A56" s="27">
        <v>49.0</v>
      </c>
      <c r="B56" s="28" t="s">
        <v>397</v>
      </c>
      <c r="C56" s="29" t="s">
        <v>398</v>
      </c>
      <c r="D56" s="30" t="s">
        <v>399</v>
      </c>
      <c r="E56" s="28" t="s">
        <v>421</v>
      </c>
      <c r="F56" s="31" t="s">
        <v>422</v>
      </c>
      <c r="G56" s="36" t="s">
        <v>105</v>
      </c>
      <c r="H56" s="36" t="s">
        <v>423</v>
      </c>
      <c r="I56" s="27" t="s">
        <v>46</v>
      </c>
      <c r="J56" s="27" t="s">
        <v>46</v>
      </c>
      <c r="K56" s="27" t="s">
        <v>46</v>
      </c>
      <c r="L56" s="27" t="s">
        <v>46</v>
      </c>
      <c r="M56" s="28"/>
      <c r="N56" s="28" t="s">
        <v>404</v>
      </c>
      <c r="O56" s="28"/>
      <c r="P56" s="28" t="s">
        <v>405</v>
      </c>
      <c r="Q56" s="28" t="s">
        <v>405</v>
      </c>
      <c r="R56" s="28" t="s">
        <v>406</v>
      </c>
      <c r="S56" s="28" t="s">
        <v>407</v>
      </c>
      <c r="T56" s="38" t="s">
        <v>52</v>
      </c>
      <c r="U56" s="38"/>
      <c r="V56" s="38" t="s">
        <v>52</v>
      </c>
      <c r="W56" s="38"/>
      <c r="X56" s="38" t="s">
        <v>52</v>
      </c>
      <c r="Y56" s="35" t="str">
        <f t="shared" si="2"/>
        <v>No Crítico</v>
      </c>
      <c r="Z56" s="27" t="str">
        <f>IF(T56='Clasificación'!$B$9,'Clasificación'!$C$9,IF(T56='Clasificación'!$B$10,'Clasificación'!$C$10,IF(OR(T56='Clasificación'!$B$11,T56='Clasificación'!$C$11),'Clasificación'!$C$11,"Por clasificar")))</f>
        <v>Confidencial</v>
      </c>
      <c r="AA56" s="27" t="str">
        <f>IF(V56='Clasificación'!$B$15,'Clasificación'!$C$15, IF(V56='Clasificación'!$B$16,'Clasificación'!$C$16,IF(V56='Clasificación'!$B$17,'Clasificación'!$C$17,"Por clasificar")))</f>
        <v>Medio</v>
      </c>
      <c r="AB56" s="27" t="str">
        <f>IF(X56='Clasificación'!$B$22,'Clasificación'!$C$22, IF(X56='Clasificación'!$B$23,'Clasificación'!$C$23,IF(X56='Clasificación'!$B$24,'Clasificación'!$C$24,"Por clasificar")))</f>
        <v>Medio</v>
      </c>
      <c r="AC56" s="30" t="s">
        <v>172</v>
      </c>
      <c r="AD56" s="30"/>
      <c r="AE56" s="30"/>
      <c r="AF56" s="30"/>
    </row>
    <row r="57" ht="49.5" customHeight="1">
      <c r="A57" s="27">
        <v>50.0</v>
      </c>
      <c r="B57" s="27" t="s">
        <v>347</v>
      </c>
      <c r="C57" s="40" t="s">
        <v>424</v>
      </c>
      <c r="D57" s="32" t="s">
        <v>111</v>
      </c>
      <c r="E57" s="27" t="s">
        <v>425</v>
      </c>
      <c r="F57" s="31" t="s">
        <v>426</v>
      </c>
      <c r="G57" s="31" t="s">
        <v>427</v>
      </c>
      <c r="H57" s="32" t="s">
        <v>428</v>
      </c>
      <c r="I57" s="27" t="s">
        <v>45</v>
      </c>
      <c r="J57" s="27" t="s">
        <v>46</v>
      </c>
      <c r="K57" s="27" t="s">
        <v>45</v>
      </c>
      <c r="L57" s="27" t="s">
        <v>46</v>
      </c>
      <c r="M57" s="27"/>
      <c r="N57" s="27" t="s">
        <v>429</v>
      </c>
      <c r="O57" s="27"/>
      <c r="P57" s="27" t="s">
        <v>430</v>
      </c>
      <c r="Q57" s="27" t="s">
        <v>87</v>
      </c>
      <c r="R57" s="27" t="s">
        <v>431</v>
      </c>
      <c r="S57" s="27" t="s">
        <v>432</v>
      </c>
      <c r="T57" s="38" t="s">
        <v>53</v>
      </c>
      <c r="U57" s="38"/>
      <c r="V57" s="38" t="s">
        <v>53</v>
      </c>
      <c r="W57" s="38"/>
      <c r="X57" s="38" t="s">
        <v>53</v>
      </c>
      <c r="Y57" s="35" t="str">
        <f t="shared" si="2"/>
        <v>Crítico</v>
      </c>
      <c r="Z57" s="27" t="str">
        <f>IF(T57='Clasificación'!$B$9,'Clasificación'!$C$9,IF(T57='Clasificación'!$B$10,'Clasificación'!$C$10,IF(OR(T57='Clasificación'!$B$11,T57='Clasificación'!$C$11),'Clasificación'!$C$11,"Por clasificar")))</f>
        <v>Altamente Confidencial</v>
      </c>
      <c r="AA57" s="27" t="str">
        <f>IF(V57='Clasificación'!$B$15,'Clasificación'!$C$15, IF(V57='Clasificación'!$B$16,'Clasificación'!$C$16,IF(V57='Clasificación'!$B$17,'Clasificación'!$C$17,"Por clasificar")))</f>
        <v>Alta</v>
      </c>
      <c r="AB57" s="27" t="str">
        <f>IF(X57='Clasificación'!$B$22,'Clasificación'!$C$22, IF(X57='Clasificación'!$B$23,'Clasificación'!$C$23,IF(X57='Clasificación'!$B$24,'Clasificación'!$C$24,"Por clasificar")))</f>
        <v>Alta</v>
      </c>
      <c r="AC57" s="30" t="s">
        <v>146</v>
      </c>
      <c r="AD57" s="30" t="s">
        <v>228</v>
      </c>
      <c r="AE57" s="30"/>
      <c r="AF57" s="30"/>
    </row>
    <row r="58" ht="31.5" customHeight="1">
      <c r="A58" s="27">
        <v>51.0</v>
      </c>
      <c r="B58" s="28" t="s">
        <v>433</v>
      </c>
      <c r="C58" s="29" t="s">
        <v>434</v>
      </c>
      <c r="D58" s="30" t="s">
        <v>435</v>
      </c>
      <c r="E58" s="28" t="s">
        <v>436</v>
      </c>
      <c r="F58" s="31" t="s">
        <v>437</v>
      </c>
      <c r="G58" s="31" t="s">
        <v>437</v>
      </c>
      <c r="H58" s="32" t="s">
        <v>438</v>
      </c>
      <c r="I58" s="27" t="s">
        <v>45</v>
      </c>
      <c r="J58" s="27" t="s">
        <v>46</v>
      </c>
      <c r="K58" s="27" t="s">
        <v>45</v>
      </c>
      <c r="L58" s="27" t="s">
        <v>46</v>
      </c>
      <c r="M58" s="27"/>
      <c r="N58" s="27" t="s">
        <v>439</v>
      </c>
      <c r="O58" s="33" t="s">
        <v>440</v>
      </c>
      <c r="P58" s="28" t="s">
        <v>441</v>
      </c>
      <c r="Q58" s="28" t="s">
        <v>441</v>
      </c>
      <c r="R58" s="27" t="s">
        <v>249</v>
      </c>
      <c r="S58" s="27" t="s">
        <v>442</v>
      </c>
      <c r="T58" s="34" t="s">
        <v>53</v>
      </c>
      <c r="U58" s="34"/>
      <c r="V58" s="34" t="s">
        <v>52</v>
      </c>
      <c r="W58" s="34"/>
      <c r="X58" s="34" t="s">
        <v>52</v>
      </c>
      <c r="Y58" s="35" t="str">
        <f t="shared" si="2"/>
        <v>Crítico</v>
      </c>
      <c r="Z58" s="27" t="str">
        <f>IF(T58=[1]Clasificación!$B$9,[1]Clasificación!$C$9,IF(T58=[1]Clasificación!$B$10,[1]Clasificación!$C$10,IF(OR(T58=[1]Clasificación!$B$11,T58=[1]Clasificación!$C$11),[1]Clasificación!$C$11,"Por clasificar")))</f>
        <v>#ERROR!</v>
      </c>
      <c r="AA58" s="27" t="str">
        <f>IF(OR(V58=[1]Clasificación!$B$15,V58=[1]Clasificación!$B$16),[1]Clasificación!$C$15,IF(V58=[1]Clasificación!$B$17,[1]Clasificación!$C$17,"Por clasificar"))</f>
        <v>#ERROR!</v>
      </c>
      <c r="AB58" s="27" t="str">
        <f>IF(OR(X58=[1]Clasificación!$B$22,X58=[1]Clasificación!$B$23),[1]Clasificación!$C$22,IF(X58=[1]Clasificación!$B$24,[1]Clasificación!$C$24,"Por clasificar"))</f>
        <v>#ERROR!</v>
      </c>
      <c r="AC58" s="30" t="s">
        <v>77</v>
      </c>
      <c r="AD58" s="30" t="s">
        <v>55</v>
      </c>
      <c r="AE58" s="30"/>
      <c r="AF58" s="30"/>
    </row>
    <row r="59" ht="40.5" customHeight="1">
      <c r="A59" s="27">
        <v>52.0</v>
      </c>
      <c r="B59" s="28" t="s">
        <v>433</v>
      </c>
      <c r="C59" s="29" t="s">
        <v>443</v>
      </c>
      <c r="D59" s="30" t="s">
        <v>435</v>
      </c>
      <c r="E59" s="28" t="s">
        <v>444</v>
      </c>
      <c r="F59" s="31" t="s">
        <v>445</v>
      </c>
      <c r="G59" s="31" t="s">
        <v>445</v>
      </c>
      <c r="H59" s="32" t="s">
        <v>446</v>
      </c>
      <c r="I59" s="27" t="s">
        <v>45</v>
      </c>
      <c r="J59" s="27" t="s">
        <v>46</v>
      </c>
      <c r="K59" s="27" t="s">
        <v>45</v>
      </c>
      <c r="L59" s="27" t="s">
        <v>45</v>
      </c>
      <c r="M59" s="27"/>
      <c r="N59" s="27" t="s">
        <v>447</v>
      </c>
      <c r="O59" s="27"/>
      <c r="P59" s="28" t="s">
        <v>441</v>
      </c>
      <c r="Q59" s="28" t="s">
        <v>441</v>
      </c>
      <c r="R59" s="27" t="s">
        <v>249</v>
      </c>
      <c r="S59" s="27" t="s">
        <v>448</v>
      </c>
      <c r="T59" s="34" t="s">
        <v>53</v>
      </c>
      <c r="U59" s="34"/>
      <c r="V59" s="34" t="s">
        <v>53</v>
      </c>
      <c r="W59" s="34"/>
      <c r="X59" s="34" t="s">
        <v>53</v>
      </c>
      <c r="Y59" s="35" t="str">
        <f t="shared" si="2"/>
        <v>Crítico</v>
      </c>
      <c r="Z59" s="27" t="str">
        <f>IF(T59=[1]Clasificación!$B$9,[1]Clasificación!$C$9,IF(T59=[1]Clasificación!$B$10,[1]Clasificación!$C$10,IF(OR(T59=[1]Clasificación!$B$11,T59=[1]Clasificación!$C$11),[1]Clasificación!$C$11,"Por clasificar")))</f>
        <v>#ERROR!</v>
      </c>
      <c r="AA59" s="27" t="str">
        <f>IF(OR(V59=[1]Clasificación!$B$15,V59=[1]Clasificación!$B$16),[1]Clasificación!$C$15,IF(V59=[1]Clasificación!$B$17,[1]Clasificación!$C$17,"Por clasificar"))</f>
        <v>#ERROR!</v>
      </c>
      <c r="AB59" s="27" t="str">
        <f>IF(OR(X59=[1]Clasificación!$B$22,X59=[1]Clasificación!$B$23),[1]Clasificación!$C$22,IF(X59=[1]Clasificación!$B$24,[1]Clasificación!$C$24,"Por clasificar"))</f>
        <v>#ERROR!</v>
      </c>
      <c r="AC59" s="30" t="s">
        <v>63</v>
      </c>
      <c r="AD59" s="30" t="s">
        <v>55</v>
      </c>
      <c r="AE59" s="30"/>
      <c r="AF59" s="30"/>
    </row>
    <row r="60" ht="15.75" customHeight="1">
      <c r="A60" s="27">
        <v>53.0</v>
      </c>
      <c r="B60" s="28" t="s">
        <v>433</v>
      </c>
      <c r="C60" s="29" t="s">
        <v>449</v>
      </c>
      <c r="D60" s="30" t="s">
        <v>450</v>
      </c>
      <c r="E60" s="28" t="s">
        <v>451</v>
      </c>
      <c r="F60" s="31" t="s">
        <v>452</v>
      </c>
      <c r="G60" s="31" t="s">
        <v>452</v>
      </c>
      <c r="H60" s="32" t="s">
        <v>453</v>
      </c>
      <c r="I60" s="27" t="s">
        <v>45</v>
      </c>
      <c r="J60" s="27" t="s">
        <v>46</v>
      </c>
      <c r="K60" s="27" t="s">
        <v>45</v>
      </c>
      <c r="L60" s="27" t="s">
        <v>46</v>
      </c>
      <c r="M60" s="27"/>
      <c r="N60" s="27" t="s">
        <v>132</v>
      </c>
      <c r="O60" s="33" t="s">
        <v>454</v>
      </c>
      <c r="P60" s="28" t="s">
        <v>455</v>
      </c>
      <c r="Q60" s="28" t="s">
        <v>455</v>
      </c>
      <c r="R60" s="27" t="s">
        <v>456</v>
      </c>
      <c r="S60" s="27" t="s">
        <v>457</v>
      </c>
      <c r="T60" s="34" t="s">
        <v>53</v>
      </c>
      <c r="U60" s="34"/>
      <c r="V60" s="34" t="s">
        <v>53</v>
      </c>
      <c r="W60" s="34"/>
      <c r="X60" s="34" t="s">
        <v>53</v>
      </c>
      <c r="Y60" s="35" t="str">
        <f t="shared" si="2"/>
        <v>Crítico</v>
      </c>
      <c r="Z60" s="27" t="str">
        <f>IF(T60=[2]Clasificación!$B$9,[2]Clasificación!$C$9,IF(T60=[2]Clasificación!$B$10,[2]Clasificación!$C$10,IF(OR(T60=[2]Clasificación!$B$11,T60=[2]Clasificación!$C$11),[2]Clasificación!$C$11,"Por clasificar")))</f>
        <v>#ERROR!</v>
      </c>
      <c r="AA60" s="27" t="str">
        <f>IF(OR(V60=[2]Clasificación!$B$15,V60=[2]Clasificación!$B$16),[2]Clasificación!$C$15,IF(V60=[2]Clasificación!$B$17,[2]Clasificación!$C$17,"Por clasificar"))</f>
        <v>#ERROR!</v>
      </c>
      <c r="AB60" s="27" t="str">
        <f>IF(OR(X60=[2]Clasificación!$B$22,X60=[2]Clasificación!$B$23),[2]Clasificación!$C$22,IF(X60=[2]Clasificación!$B$24,[2]Clasificación!$C$24,"Por clasificar"))</f>
        <v>#ERROR!</v>
      </c>
      <c r="AC60" s="30" t="s">
        <v>63</v>
      </c>
      <c r="AD60" s="30" t="s">
        <v>55</v>
      </c>
      <c r="AE60" s="30"/>
      <c r="AF60" s="30"/>
    </row>
    <row r="61" ht="15.75" customHeight="1">
      <c r="A61" s="27">
        <v>54.0</v>
      </c>
      <c r="B61" s="28" t="s">
        <v>433</v>
      </c>
      <c r="C61" s="30" t="s">
        <v>458</v>
      </c>
      <c r="D61" s="30" t="s">
        <v>459</v>
      </c>
      <c r="E61" s="28" t="s">
        <v>460</v>
      </c>
      <c r="F61" s="31" t="s">
        <v>461</v>
      </c>
      <c r="G61" s="31" t="s">
        <v>461</v>
      </c>
      <c r="H61" s="41" t="s">
        <v>462</v>
      </c>
      <c r="I61" s="27" t="s">
        <v>46</v>
      </c>
      <c r="J61" s="27" t="s">
        <v>46</v>
      </c>
      <c r="K61" s="27" t="s">
        <v>45</v>
      </c>
      <c r="L61" s="27" t="s">
        <v>46</v>
      </c>
      <c r="M61" s="28"/>
      <c r="N61" s="28" t="s">
        <v>463</v>
      </c>
      <c r="O61" s="28"/>
      <c r="P61" s="28" t="s">
        <v>464</v>
      </c>
      <c r="Q61" s="28" t="s">
        <v>464</v>
      </c>
      <c r="R61" s="28" t="s">
        <v>180</v>
      </c>
      <c r="S61" s="28" t="s">
        <v>465</v>
      </c>
      <c r="T61" s="38" t="s">
        <v>53</v>
      </c>
      <c r="U61" s="38"/>
      <c r="V61" s="38" t="s">
        <v>53</v>
      </c>
      <c r="W61" s="38"/>
      <c r="X61" s="38" t="s">
        <v>52</v>
      </c>
      <c r="Y61" s="35" t="str">
        <f t="shared" si="2"/>
        <v>Crítico</v>
      </c>
      <c r="Z61" s="27" t="str">
        <f>IF(T61=[3]Clasificación!$B$9,[3]Clasificación!$C$9,IF(T61=[3]Clasificación!$B$10,[3]Clasificación!$C$10,IF(OR(T61=[3]Clasificación!$B$11,T61=[3]Clasificación!$C$11),[3]Clasificación!$C$11,"Por clasificar")))</f>
        <v>#ERROR!</v>
      </c>
      <c r="AA61" s="27" t="str">
        <f>IF(OR(V61=[3]Clasificación!$B$15,V61=[3]Clasificación!$B$16),[3]Clasificación!$C$15,IF(V61=[3]Clasificación!$B$17,[3]Clasificación!$C$17,"Por clasificar"))</f>
        <v>#ERROR!</v>
      </c>
      <c r="AB61" s="27" t="str">
        <f>IF(OR(X61=[3]Clasificación!$B$15,X61=[3]Clasificación!$B$16),[3]Clasificación!$C$15,IF(X61=[3]Clasificación!$B$17,[3]Clasificación!$C$17,"Por clasificar"))</f>
        <v>#ERROR!</v>
      </c>
      <c r="AC61" s="30" t="s">
        <v>466</v>
      </c>
      <c r="AD61" s="30" t="s">
        <v>228</v>
      </c>
      <c r="AE61" s="30"/>
      <c r="AF61" s="30"/>
    </row>
    <row r="62" ht="15.75" customHeight="1">
      <c r="A62" s="27">
        <v>55.0</v>
      </c>
      <c r="B62" s="28" t="s">
        <v>433</v>
      </c>
      <c r="C62" s="30" t="s">
        <v>458</v>
      </c>
      <c r="D62" s="30" t="s">
        <v>459</v>
      </c>
      <c r="E62" s="28" t="s">
        <v>467</v>
      </c>
      <c r="F62" s="31" t="s">
        <v>468</v>
      </c>
      <c r="G62" s="31" t="s">
        <v>468</v>
      </c>
      <c r="H62" s="41" t="s">
        <v>469</v>
      </c>
      <c r="I62" s="27" t="s">
        <v>46</v>
      </c>
      <c r="J62" s="27" t="s">
        <v>46</v>
      </c>
      <c r="K62" s="27" t="s">
        <v>45</v>
      </c>
      <c r="L62" s="27" t="s">
        <v>46</v>
      </c>
      <c r="M62" s="28"/>
      <c r="N62" s="28" t="s">
        <v>463</v>
      </c>
      <c r="O62" s="28"/>
      <c r="P62" s="28" t="s">
        <v>464</v>
      </c>
      <c r="Q62" s="28" t="s">
        <v>464</v>
      </c>
      <c r="R62" s="28" t="s">
        <v>180</v>
      </c>
      <c r="S62" s="28" t="s">
        <v>465</v>
      </c>
      <c r="T62" s="38" t="s">
        <v>53</v>
      </c>
      <c r="U62" s="34"/>
      <c r="V62" s="38" t="s">
        <v>53</v>
      </c>
      <c r="W62" s="38"/>
      <c r="X62" s="38" t="s">
        <v>52</v>
      </c>
      <c r="Y62" s="35" t="str">
        <f t="shared" si="2"/>
        <v>Crítico</v>
      </c>
      <c r="Z62" s="27" t="str">
        <f>IF(T62=[3]Clasificación!$B$9,[3]Clasificación!$C$9,IF(T62=[3]Clasificación!$B$10,[3]Clasificación!$C$10,IF(OR(T62=[3]Clasificación!$B$11,T62=[3]Clasificación!$C$11),[3]Clasificación!$C$11,"Por clasificar")))</f>
        <v>#ERROR!</v>
      </c>
      <c r="AA62" s="27" t="str">
        <f>IF(OR(V62=[3]Clasificación!$B$15,V62=[3]Clasificación!$B$16),[3]Clasificación!$C$15,IF(V62=[3]Clasificación!$B$17,[3]Clasificación!$C$17,"Por clasificar"))</f>
        <v>#ERROR!</v>
      </c>
      <c r="AB62" s="27" t="str">
        <f>IF(OR(X62=[3]Clasificación!$B$22,X62=[3]Clasificación!$B$23),[3]Clasificación!$C$22,IF(X62=[3]Clasificación!$B$24,[3]Clasificación!$C$24,"Por clasificar"))</f>
        <v>#ERROR!</v>
      </c>
      <c r="AC62" s="30" t="s">
        <v>466</v>
      </c>
      <c r="AD62" s="30" t="s">
        <v>228</v>
      </c>
      <c r="AE62" s="30"/>
      <c r="AF62" s="30"/>
    </row>
    <row r="63" ht="15.75" customHeight="1">
      <c r="A63" s="27">
        <v>56.0</v>
      </c>
      <c r="B63" s="28" t="s">
        <v>433</v>
      </c>
      <c r="C63" s="30" t="s">
        <v>458</v>
      </c>
      <c r="D63" s="30" t="s">
        <v>459</v>
      </c>
      <c r="E63" s="28" t="s">
        <v>470</v>
      </c>
      <c r="F63" s="31" t="s">
        <v>471</v>
      </c>
      <c r="G63" s="31" t="s">
        <v>471</v>
      </c>
      <c r="H63" s="41" t="s">
        <v>462</v>
      </c>
      <c r="I63" s="27" t="s">
        <v>46</v>
      </c>
      <c r="J63" s="27" t="s">
        <v>46</v>
      </c>
      <c r="K63" s="27" t="s">
        <v>45</v>
      </c>
      <c r="L63" s="27" t="s">
        <v>46</v>
      </c>
      <c r="M63" s="28"/>
      <c r="N63" s="28" t="s">
        <v>463</v>
      </c>
      <c r="O63" s="28"/>
      <c r="P63" s="28" t="s">
        <v>464</v>
      </c>
      <c r="Q63" s="28" t="s">
        <v>464</v>
      </c>
      <c r="R63" s="28" t="s">
        <v>180</v>
      </c>
      <c r="S63" s="28" t="s">
        <v>465</v>
      </c>
      <c r="T63" s="38" t="s">
        <v>53</v>
      </c>
      <c r="U63" s="38"/>
      <c r="V63" s="38" t="s">
        <v>53</v>
      </c>
      <c r="W63" s="38"/>
      <c r="X63" s="38" t="s">
        <v>52</v>
      </c>
      <c r="Y63" s="35" t="str">
        <f t="shared" si="2"/>
        <v>Crítico</v>
      </c>
      <c r="Z63" s="27" t="str">
        <f>IF(T63=[3]Clasificación!$B$9,[3]Clasificación!$C$9,IF(T63=[3]Clasificación!$B$10,[3]Clasificación!$C$10,IF(OR(T63=[3]Clasificación!$B$11,T63=[3]Clasificación!$C$11),[3]Clasificación!$C$11,"Por clasificar")))</f>
        <v>#ERROR!</v>
      </c>
      <c r="AA63" s="27" t="str">
        <f>IF(OR(V63=[3]Clasificación!$B$15,V63=[3]Clasificación!$B$16),[3]Clasificación!$C$15,IF(V63=[3]Clasificación!$B$17,[3]Clasificación!$C$17,"Por clasificar"))</f>
        <v>#ERROR!</v>
      </c>
      <c r="AB63" s="27" t="str">
        <f>IF(OR(X63=[3]Clasificación!$B$22,X63=[3]Clasificación!$B$23),[3]Clasificación!$C$22,IF(X63=[3]Clasificación!$B$24,[3]Clasificación!$C$24,"Por clasificar"))</f>
        <v>#ERROR!</v>
      </c>
      <c r="AC63" s="30" t="s">
        <v>466</v>
      </c>
      <c r="AD63" s="30" t="s">
        <v>228</v>
      </c>
      <c r="AE63" s="30"/>
      <c r="AF63" s="30"/>
    </row>
    <row r="64" ht="15.75" customHeight="1">
      <c r="A64" s="27">
        <v>57.0</v>
      </c>
      <c r="B64" s="28" t="s">
        <v>433</v>
      </c>
      <c r="C64" s="30" t="s">
        <v>458</v>
      </c>
      <c r="D64" s="30" t="s">
        <v>459</v>
      </c>
      <c r="E64" s="28" t="s">
        <v>472</v>
      </c>
      <c r="F64" s="31" t="s">
        <v>473</v>
      </c>
      <c r="G64" s="31" t="s">
        <v>473</v>
      </c>
      <c r="H64" s="41" t="s">
        <v>462</v>
      </c>
      <c r="I64" s="27" t="s">
        <v>46</v>
      </c>
      <c r="J64" s="27" t="s">
        <v>46</v>
      </c>
      <c r="K64" s="27" t="s">
        <v>45</v>
      </c>
      <c r="L64" s="27" t="s">
        <v>46</v>
      </c>
      <c r="M64" s="28"/>
      <c r="N64" s="28" t="s">
        <v>463</v>
      </c>
      <c r="O64" s="28"/>
      <c r="P64" s="28" t="s">
        <v>464</v>
      </c>
      <c r="Q64" s="28" t="s">
        <v>464</v>
      </c>
      <c r="R64" s="28" t="s">
        <v>180</v>
      </c>
      <c r="S64" s="28" t="s">
        <v>465</v>
      </c>
      <c r="T64" s="38" t="s">
        <v>53</v>
      </c>
      <c r="U64" s="34"/>
      <c r="V64" s="38" t="s">
        <v>53</v>
      </c>
      <c r="W64" s="38"/>
      <c r="X64" s="38" t="s">
        <v>52</v>
      </c>
      <c r="Y64" s="35" t="str">
        <f t="shared" si="2"/>
        <v>Crítico</v>
      </c>
      <c r="Z64" s="27" t="str">
        <f>IF(T64=[3]Clasificación!$B$9,[3]Clasificación!$C$9,IF(T64=[3]Clasificación!$B$10,[3]Clasificación!$C$10,IF(OR(T64=[3]Clasificación!$B$11,T64=[3]Clasificación!$C$11),[3]Clasificación!$C$11,"Por clasificar")))</f>
        <v>#ERROR!</v>
      </c>
      <c r="AA64" s="27" t="str">
        <f>IF(OR(V64=[3]Clasificación!$B$15,V64=[3]Clasificación!$B$16),[3]Clasificación!$C$15,IF(V64=[3]Clasificación!$B$17,[3]Clasificación!$C$17,"Por clasificar"))</f>
        <v>#ERROR!</v>
      </c>
      <c r="AB64" s="27" t="str">
        <f>IF(OR(X64=[3]Clasificación!$B$22,X64=[3]Clasificación!$B$23),[3]Clasificación!$C$22,IF(X64=[3]Clasificación!$B$24,[3]Clasificación!$C$24,"Por clasificar"))</f>
        <v>#ERROR!</v>
      </c>
      <c r="AC64" s="30" t="s">
        <v>466</v>
      </c>
      <c r="AD64" s="30" t="s">
        <v>228</v>
      </c>
      <c r="AE64" s="30"/>
      <c r="AF64" s="30"/>
    </row>
    <row r="65" ht="15.75" customHeight="1">
      <c r="A65" s="27">
        <v>58.0</v>
      </c>
      <c r="B65" s="28" t="s">
        <v>433</v>
      </c>
      <c r="C65" s="30" t="s">
        <v>458</v>
      </c>
      <c r="D65" s="30" t="s">
        <v>459</v>
      </c>
      <c r="E65" s="28" t="s">
        <v>474</v>
      </c>
      <c r="F65" s="31" t="s">
        <v>475</v>
      </c>
      <c r="G65" s="31" t="s">
        <v>475</v>
      </c>
      <c r="H65" s="41" t="s">
        <v>462</v>
      </c>
      <c r="I65" s="27" t="s">
        <v>46</v>
      </c>
      <c r="J65" s="27" t="s">
        <v>46</v>
      </c>
      <c r="K65" s="27" t="s">
        <v>45</v>
      </c>
      <c r="L65" s="27" t="s">
        <v>46</v>
      </c>
      <c r="M65" s="28"/>
      <c r="N65" s="28" t="s">
        <v>463</v>
      </c>
      <c r="O65" s="28"/>
      <c r="P65" s="28" t="s">
        <v>464</v>
      </c>
      <c r="Q65" s="28" t="s">
        <v>464</v>
      </c>
      <c r="R65" s="28" t="s">
        <v>180</v>
      </c>
      <c r="S65" s="28" t="s">
        <v>465</v>
      </c>
      <c r="T65" s="38" t="s">
        <v>53</v>
      </c>
      <c r="U65" s="38"/>
      <c r="V65" s="38" t="s">
        <v>53</v>
      </c>
      <c r="W65" s="38"/>
      <c r="X65" s="38" t="s">
        <v>52</v>
      </c>
      <c r="Y65" s="35" t="str">
        <f t="shared" si="2"/>
        <v>Crítico</v>
      </c>
      <c r="Z65" s="27" t="str">
        <f>IF(T65=[3]Clasificación!$B$9,[3]Clasificación!$C$9,IF(T65=[3]Clasificación!$B$10,[3]Clasificación!$C$10,IF(OR(T65=[3]Clasificación!$B$11,T65=[3]Clasificación!$C$11),[3]Clasificación!$C$11,"Por clasificar")))</f>
        <v>#ERROR!</v>
      </c>
      <c r="AA65" s="27" t="str">
        <f>IF(OR(V65=[3]Clasificación!$B$15,V65=[3]Clasificación!$B$16),[3]Clasificación!$C$15,IF(V65=[3]Clasificación!$B$17,[3]Clasificación!$C$17,"Por clasificar"))</f>
        <v>#ERROR!</v>
      </c>
      <c r="AB65" s="27" t="str">
        <f>IF(OR(X65=[3]Clasificación!$B$22,X65=[3]Clasificación!$B$23),[3]Clasificación!$C$22,IF(X65=[3]Clasificación!$B$24,[3]Clasificación!$C$24,"Por clasificar"))</f>
        <v>#ERROR!</v>
      </c>
      <c r="AC65" s="30" t="s">
        <v>466</v>
      </c>
      <c r="AD65" s="30" t="s">
        <v>228</v>
      </c>
      <c r="AE65" s="30"/>
      <c r="AF65" s="30"/>
    </row>
    <row r="66" ht="15.75" customHeight="1">
      <c r="A66" s="27">
        <v>59.0</v>
      </c>
      <c r="B66" s="28" t="s">
        <v>433</v>
      </c>
      <c r="C66" s="30" t="s">
        <v>458</v>
      </c>
      <c r="D66" s="30" t="s">
        <v>459</v>
      </c>
      <c r="E66" s="28" t="s">
        <v>476</v>
      </c>
      <c r="F66" s="31" t="s">
        <v>477</v>
      </c>
      <c r="G66" s="31" t="s">
        <v>477</v>
      </c>
      <c r="H66" s="41" t="s">
        <v>462</v>
      </c>
      <c r="I66" s="27" t="s">
        <v>46</v>
      </c>
      <c r="J66" s="27" t="s">
        <v>46</v>
      </c>
      <c r="K66" s="27" t="s">
        <v>45</v>
      </c>
      <c r="L66" s="27" t="s">
        <v>46</v>
      </c>
      <c r="M66" s="28"/>
      <c r="N66" s="28" t="s">
        <v>463</v>
      </c>
      <c r="O66" s="28"/>
      <c r="P66" s="28" t="s">
        <v>464</v>
      </c>
      <c r="Q66" s="28" t="s">
        <v>464</v>
      </c>
      <c r="R66" s="28" t="s">
        <v>180</v>
      </c>
      <c r="S66" s="28" t="s">
        <v>465</v>
      </c>
      <c r="T66" s="38" t="s">
        <v>53</v>
      </c>
      <c r="U66" s="34"/>
      <c r="V66" s="38" t="s">
        <v>53</v>
      </c>
      <c r="W66" s="34"/>
      <c r="X66" s="38" t="s">
        <v>52</v>
      </c>
      <c r="Y66" s="35" t="str">
        <f t="shared" si="2"/>
        <v>Crítico</v>
      </c>
      <c r="Z66" s="27" t="str">
        <f>IF(T66=[3]Clasificación!$B$9,[3]Clasificación!$C$9,IF(T66=[3]Clasificación!$B$10,[3]Clasificación!$C$10,IF(OR(T66=[3]Clasificación!$B$11,T66=[3]Clasificación!$C$11),[3]Clasificación!$C$11,"Por clasificar")))</f>
        <v>#ERROR!</v>
      </c>
      <c r="AA66" s="27" t="str">
        <f>IF(OR(V66=[3]Clasificación!$B$15,V66=[3]Clasificación!$B$16),[3]Clasificación!$C$15,IF(V66=[3]Clasificación!$B$17,[3]Clasificación!$C$17,"Por clasificar"))</f>
        <v>#ERROR!</v>
      </c>
      <c r="AB66" s="27" t="str">
        <f>IF(OR(X66=[3]Clasificación!$B$22,X66=[3]Clasificación!$B$23),[3]Clasificación!$C$22,IF(X66=[3]Clasificación!$B$24,[3]Clasificación!$C$24,"Por clasificar"))</f>
        <v>#ERROR!</v>
      </c>
      <c r="AC66" s="30" t="s">
        <v>466</v>
      </c>
      <c r="AD66" s="30" t="s">
        <v>228</v>
      </c>
      <c r="AE66" s="30"/>
      <c r="AF66" s="30"/>
    </row>
    <row r="67" ht="15.75" customHeight="1">
      <c r="A67" s="27">
        <v>60.0</v>
      </c>
      <c r="B67" s="28" t="s">
        <v>433</v>
      </c>
      <c r="C67" s="30" t="s">
        <v>458</v>
      </c>
      <c r="D67" s="30" t="s">
        <v>459</v>
      </c>
      <c r="E67" s="28" t="s">
        <v>478</v>
      </c>
      <c r="F67" s="31" t="s">
        <v>479</v>
      </c>
      <c r="G67" s="31" t="s">
        <v>479</v>
      </c>
      <c r="H67" s="41" t="s">
        <v>462</v>
      </c>
      <c r="I67" s="27" t="s">
        <v>46</v>
      </c>
      <c r="J67" s="27" t="s">
        <v>46</v>
      </c>
      <c r="K67" s="27" t="s">
        <v>45</v>
      </c>
      <c r="L67" s="27" t="s">
        <v>46</v>
      </c>
      <c r="M67" s="27"/>
      <c r="N67" s="28" t="s">
        <v>463</v>
      </c>
      <c r="O67" s="27"/>
      <c r="P67" s="28" t="s">
        <v>464</v>
      </c>
      <c r="Q67" s="28" t="s">
        <v>464</v>
      </c>
      <c r="R67" s="28" t="s">
        <v>180</v>
      </c>
      <c r="S67" s="28" t="s">
        <v>465</v>
      </c>
      <c r="T67" s="38" t="s">
        <v>53</v>
      </c>
      <c r="U67" s="34"/>
      <c r="V67" s="38" t="s">
        <v>53</v>
      </c>
      <c r="W67" s="34"/>
      <c r="X67" s="38" t="s">
        <v>52</v>
      </c>
      <c r="Y67" s="35" t="str">
        <f t="shared" si="2"/>
        <v>Crítico</v>
      </c>
      <c r="Z67" s="27" t="str">
        <f>IF(T67=[3]Clasificación!$B$9,[3]Clasificación!$C$9,IF(T67=[3]Clasificación!$B$10,[3]Clasificación!$C$10,IF(OR(T67=[3]Clasificación!$B$11,T67=[3]Clasificación!$C$11),[3]Clasificación!$C$11,"Por clasificar")))</f>
        <v>#ERROR!</v>
      </c>
      <c r="AA67" s="27" t="str">
        <f>IF(OR(V67=[3]Clasificación!$B$15,V67=[3]Clasificación!$B$16),[3]Clasificación!$C$15,IF(V67=[3]Clasificación!$B$17,[3]Clasificación!$C$17,"Por clasificar"))</f>
        <v>#ERROR!</v>
      </c>
      <c r="AB67" s="27" t="str">
        <f>IF(OR(X67=[3]Clasificación!$B$22,X67=[3]Clasificación!$B$23),[3]Clasificación!$C$22,IF(X67=[3]Clasificación!$B$24,[3]Clasificación!$C$24,"Por clasificar"))</f>
        <v>#ERROR!</v>
      </c>
      <c r="AC67" s="30" t="s">
        <v>466</v>
      </c>
      <c r="AD67" s="30" t="s">
        <v>228</v>
      </c>
      <c r="AE67" s="30"/>
      <c r="AF67" s="30"/>
    </row>
    <row r="68" ht="15.75" customHeight="1">
      <c r="A68" s="27">
        <v>61.0</v>
      </c>
      <c r="B68" s="28" t="s">
        <v>433</v>
      </c>
      <c r="C68" s="30" t="s">
        <v>458</v>
      </c>
      <c r="D68" s="30" t="s">
        <v>459</v>
      </c>
      <c r="E68" s="28" t="s">
        <v>480</v>
      </c>
      <c r="F68" s="31" t="s">
        <v>481</v>
      </c>
      <c r="G68" s="31" t="s">
        <v>481</v>
      </c>
      <c r="H68" s="41" t="s">
        <v>462</v>
      </c>
      <c r="I68" s="27" t="s">
        <v>46</v>
      </c>
      <c r="J68" s="27" t="s">
        <v>46</v>
      </c>
      <c r="K68" s="27" t="s">
        <v>45</v>
      </c>
      <c r="L68" s="27" t="s">
        <v>46</v>
      </c>
      <c r="M68" s="27"/>
      <c r="N68" s="28" t="s">
        <v>463</v>
      </c>
      <c r="O68" s="27"/>
      <c r="P68" s="28" t="s">
        <v>464</v>
      </c>
      <c r="Q68" s="28" t="s">
        <v>464</v>
      </c>
      <c r="R68" s="28" t="s">
        <v>180</v>
      </c>
      <c r="S68" s="28" t="s">
        <v>465</v>
      </c>
      <c r="T68" s="38" t="s">
        <v>53</v>
      </c>
      <c r="U68" s="34"/>
      <c r="V68" s="38" t="s">
        <v>53</v>
      </c>
      <c r="W68" s="34"/>
      <c r="X68" s="38" t="s">
        <v>52</v>
      </c>
      <c r="Y68" s="35" t="str">
        <f t="shared" si="2"/>
        <v>Crítico</v>
      </c>
      <c r="Z68" s="27" t="str">
        <f>IF(T68=[3]Clasificación!$B$9,[3]Clasificación!$C$9,IF(T68=[3]Clasificación!$B$10,[3]Clasificación!$C$10,IF(OR(T68=[3]Clasificación!$B$11,T68=[3]Clasificación!$C$11),[3]Clasificación!$C$11,"Por clasificar")))</f>
        <v>#ERROR!</v>
      </c>
      <c r="AA68" s="27" t="str">
        <f>IF(OR(V68=[3]Clasificación!$B$15,V68=[3]Clasificación!$B$16),[3]Clasificación!$C$15,IF(V68=[3]Clasificación!$B$17,[3]Clasificación!$C$17,"Por clasificar"))</f>
        <v>#ERROR!</v>
      </c>
      <c r="AB68" s="27" t="str">
        <f>IF(OR(X68=[3]Clasificación!$B$22,X68=[3]Clasificación!$B$23),[3]Clasificación!$C$22,IF(X68=[3]Clasificación!$B$24,[3]Clasificación!$C$24,"Por clasificar"))</f>
        <v>#ERROR!</v>
      </c>
      <c r="AC68" s="30" t="s">
        <v>466</v>
      </c>
      <c r="AD68" s="30" t="s">
        <v>228</v>
      </c>
      <c r="AE68" s="30"/>
      <c r="AF68" s="30"/>
    </row>
    <row r="69" ht="15.75" customHeight="1">
      <c r="A69" s="27">
        <v>62.0</v>
      </c>
      <c r="B69" s="28" t="s">
        <v>433</v>
      </c>
      <c r="C69" s="30" t="s">
        <v>458</v>
      </c>
      <c r="D69" s="30" t="s">
        <v>459</v>
      </c>
      <c r="E69" s="28" t="s">
        <v>482</v>
      </c>
      <c r="F69" s="31" t="s">
        <v>483</v>
      </c>
      <c r="G69" s="31" t="s">
        <v>483</v>
      </c>
      <c r="H69" s="41" t="s">
        <v>462</v>
      </c>
      <c r="I69" s="27" t="s">
        <v>46</v>
      </c>
      <c r="J69" s="27" t="s">
        <v>46</v>
      </c>
      <c r="K69" s="27" t="s">
        <v>45</v>
      </c>
      <c r="L69" s="27" t="s">
        <v>46</v>
      </c>
      <c r="M69" s="27"/>
      <c r="N69" s="28" t="s">
        <v>463</v>
      </c>
      <c r="O69" s="27"/>
      <c r="P69" s="28" t="s">
        <v>464</v>
      </c>
      <c r="Q69" s="28" t="s">
        <v>464</v>
      </c>
      <c r="R69" s="28" t="s">
        <v>180</v>
      </c>
      <c r="S69" s="28" t="s">
        <v>465</v>
      </c>
      <c r="T69" s="38" t="s">
        <v>53</v>
      </c>
      <c r="U69" s="34"/>
      <c r="V69" s="38" t="s">
        <v>53</v>
      </c>
      <c r="W69" s="34"/>
      <c r="X69" s="38" t="s">
        <v>52</v>
      </c>
      <c r="Y69" s="35" t="str">
        <f t="shared" si="2"/>
        <v>Crítico</v>
      </c>
      <c r="Z69" s="27" t="str">
        <f>IF(T69=[3]Clasificación!$B$9,[3]Clasificación!$C$9,IF(T69=[3]Clasificación!$B$10,[3]Clasificación!$C$10,IF(OR(T69=[3]Clasificación!$B$11,T69=[3]Clasificación!$C$11),[3]Clasificación!$C$11,"Por clasificar")))</f>
        <v>#ERROR!</v>
      </c>
      <c r="AA69" s="27" t="str">
        <f>IF(OR(V69=[3]Clasificación!$B$15,V69=[3]Clasificación!$B$16),[3]Clasificación!$C$15,IF(V69=[3]Clasificación!$B$17,[3]Clasificación!$C$17,"Por clasificar"))</f>
        <v>#ERROR!</v>
      </c>
      <c r="AB69" s="27" t="str">
        <f>IF(OR(X69=[3]Clasificación!$B$22,X69=[3]Clasificación!$B$23),[3]Clasificación!$C$22,IF(X69=[3]Clasificación!$B$24,[3]Clasificación!$C$24,"Por clasificar"))</f>
        <v>#ERROR!</v>
      </c>
      <c r="AC69" s="30" t="s">
        <v>466</v>
      </c>
      <c r="AD69" s="30" t="s">
        <v>228</v>
      </c>
      <c r="AE69" s="30"/>
      <c r="AF69" s="30"/>
    </row>
    <row r="70" ht="15.75" customHeight="1">
      <c r="A70" s="27">
        <v>63.0</v>
      </c>
      <c r="B70" s="28" t="s">
        <v>433</v>
      </c>
      <c r="C70" s="30" t="s">
        <v>458</v>
      </c>
      <c r="D70" s="30" t="s">
        <v>459</v>
      </c>
      <c r="E70" s="28" t="s">
        <v>484</v>
      </c>
      <c r="F70" s="31" t="s">
        <v>485</v>
      </c>
      <c r="G70" s="31" t="s">
        <v>485</v>
      </c>
      <c r="H70" s="41" t="s">
        <v>486</v>
      </c>
      <c r="I70" s="27" t="s">
        <v>45</v>
      </c>
      <c r="J70" s="27" t="s">
        <v>46</v>
      </c>
      <c r="K70" s="27" t="s">
        <v>45</v>
      </c>
      <c r="L70" s="27" t="s">
        <v>46</v>
      </c>
      <c r="M70" s="27"/>
      <c r="N70" s="27" t="s">
        <v>487</v>
      </c>
      <c r="O70" s="27" t="s">
        <v>488</v>
      </c>
      <c r="P70" s="28" t="s">
        <v>464</v>
      </c>
      <c r="Q70" s="28" t="s">
        <v>464</v>
      </c>
      <c r="R70" s="28" t="s">
        <v>180</v>
      </c>
      <c r="S70" s="28" t="s">
        <v>489</v>
      </c>
      <c r="T70" s="38" t="s">
        <v>53</v>
      </c>
      <c r="U70" s="34"/>
      <c r="V70" s="38" t="s">
        <v>53</v>
      </c>
      <c r="W70" s="34"/>
      <c r="X70" s="38" t="s">
        <v>52</v>
      </c>
      <c r="Y70" s="35" t="str">
        <f t="shared" si="2"/>
        <v>Crítico</v>
      </c>
      <c r="Z70" s="27" t="str">
        <f>IF(T70=[3]Clasificación!$B$9,[3]Clasificación!$C$9,IF(T70=[3]Clasificación!$B$10,[3]Clasificación!$C$10,IF(OR(T70=[3]Clasificación!$B$11,T70=[3]Clasificación!$C$11),[3]Clasificación!$C$11,"Por clasificar")))</f>
        <v>#ERROR!</v>
      </c>
      <c r="AA70" s="27" t="str">
        <f>IF(OR(V70=[3]Clasificación!$B$15,V70=[3]Clasificación!$B$16),[3]Clasificación!$C$15,IF(V70=[3]Clasificación!$B$17,[3]Clasificación!$C$17,"Por clasificar"))</f>
        <v>#ERROR!</v>
      </c>
      <c r="AB70" s="27" t="str">
        <f>IF(OR(X70=[3]Clasificación!$B$22,X70=[3]Clasificación!$B$23),[3]Clasificación!$C$22,IF(X70=[3]Clasificación!$B$24,[3]Clasificación!$C$24,"Por clasificar"))</f>
        <v>#ERROR!</v>
      </c>
      <c r="AC70" s="30" t="s">
        <v>466</v>
      </c>
      <c r="AD70" s="30" t="s">
        <v>228</v>
      </c>
      <c r="AE70" s="30"/>
      <c r="AF70" s="30"/>
    </row>
    <row r="71" ht="15.75" customHeight="1">
      <c r="A71" s="27">
        <v>64.0</v>
      </c>
      <c r="B71" s="28" t="s">
        <v>433</v>
      </c>
      <c r="C71" s="30" t="s">
        <v>458</v>
      </c>
      <c r="D71" s="30" t="s">
        <v>459</v>
      </c>
      <c r="E71" s="28" t="s">
        <v>490</v>
      </c>
      <c r="F71" s="31" t="s">
        <v>491</v>
      </c>
      <c r="G71" s="31" t="s">
        <v>491</v>
      </c>
      <c r="H71" s="41" t="s">
        <v>492</v>
      </c>
      <c r="I71" s="27" t="s">
        <v>45</v>
      </c>
      <c r="J71" s="27" t="s">
        <v>46</v>
      </c>
      <c r="K71" s="27" t="s">
        <v>45</v>
      </c>
      <c r="L71" s="27" t="s">
        <v>46</v>
      </c>
      <c r="M71" s="27"/>
      <c r="N71" s="27" t="s">
        <v>493</v>
      </c>
      <c r="O71" s="27"/>
      <c r="P71" s="28" t="s">
        <v>464</v>
      </c>
      <c r="Q71" s="28" t="s">
        <v>464</v>
      </c>
      <c r="R71" s="28" t="s">
        <v>180</v>
      </c>
      <c r="S71" s="28" t="s">
        <v>465</v>
      </c>
      <c r="T71" s="38" t="s">
        <v>53</v>
      </c>
      <c r="U71" s="34"/>
      <c r="V71" s="38" t="s">
        <v>53</v>
      </c>
      <c r="W71" s="34"/>
      <c r="X71" s="38" t="s">
        <v>52</v>
      </c>
      <c r="Y71" s="35" t="str">
        <f t="shared" si="2"/>
        <v>Crítico</v>
      </c>
      <c r="Z71" s="27" t="str">
        <f>IF(T71=[3]Clasificación!$B$9,[3]Clasificación!$C$9,IF(T71=[3]Clasificación!$B$10,[3]Clasificación!$C$10,IF(OR(T71=[3]Clasificación!$B$11,T71=[3]Clasificación!$C$11),[3]Clasificación!$C$11,"Por clasificar")))</f>
        <v>#ERROR!</v>
      </c>
      <c r="AA71" s="27" t="str">
        <f>IF(OR(V71=[3]Clasificación!$B$15,V71=[3]Clasificación!$B$16),[3]Clasificación!$C$15,IF(V71=[3]Clasificación!$B$17,[3]Clasificación!$C$17,"Por clasificar"))</f>
        <v>#ERROR!</v>
      </c>
      <c r="AB71" s="27" t="str">
        <f>IF(OR(X71=[3]Clasificación!$B$22,X71=[3]Clasificación!$B$23),[3]Clasificación!$C$22,IF(X71=[3]Clasificación!$B$24,[3]Clasificación!$C$24,"Por clasificar"))</f>
        <v>#ERROR!</v>
      </c>
      <c r="AC71" s="30" t="s">
        <v>466</v>
      </c>
      <c r="AD71" s="30" t="s">
        <v>228</v>
      </c>
      <c r="AE71" s="30"/>
      <c r="AF71" s="30"/>
    </row>
    <row r="72" ht="15.75" customHeight="1">
      <c r="A72" s="27">
        <v>65.0</v>
      </c>
      <c r="B72" s="28" t="s">
        <v>433</v>
      </c>
      <c r="C72" s="30" t="s">
        <v>458</v>
      </c>
      <c r="D72" s="30" t="s">
        <v>459</v>
      </c>
      <c r="E72" s="28" t="s">
        <v>494</v>
      </c>
      <c r="F72" s="31" t="s">
        <v>495</v>
      </c>
      <c r="G72" s="31" t="s">
        <v>495</v>
      </c>
      <c r="H72" s="41" t="s">
        <v>462</v>
      </c>
      <c r="I72" s="27" t="s">
        <v>46</v>
      </c>
      <c r="J72" s="27" t="s">
        <v>46</v>
      </c>
      <c r="K72" s="27" t="s">
        <v>45</v>
      </c>
      <c r="L72" s="27" t="s">
        <v>46</v>
      </c>
      <c r="M72" s="28"/>
      <c r="N72" s="28" t="s">
        <v>463</v>
      </c>
      <c r="O72" s="28"/>
      <c r="P72" s="28" t="s">
        <v>464</v>
      </c>
      <c r="Q72" s="28" t="s">
        <v>464</v>
      </c>
      <c r="R72" s="28" t="s">
        <v>180</v>
      </c>
      <c r="S72" s="28" t="s">
        <v>465</v>
      </c>
      <c r="T72" s="38" t="s">
        <v>53</v>
      </c>
      <c r="U72" s="38"/>
      <c r="V72" s="38" t="s">
        <v>53</v>
      </c>
      <c r="W72" s="38"/>
      <c r="X72" s="38" t="s">
        <v>52</v>
      </c>
      <c r="Y72" s="35" t="str">
        <f t="shared" si="2"/>
        <v>Crítico</v>
      </c>
      <c r="Z72" s="27" t="str">
        <f>IF(T72=[3]Clasificación!$B$9,[3]Clasificación!$C$9,IF(T72=[3]Clasificación!$B$10,[3]Clasificación!$C$10,IF(OR(T72=[3]Clasificación!$B$11,T72=[3]Clasificación!$C$11),[3]Clasificación!$C$11,"Por clasificar")))</f>
        <v>#ERROR!</v>
      </c>
      <c r="AA72" s="27" t="str">
        <f>IF(OR(V72=[3]Clasificación!$B$15,V72=[3]Clasificación!$B$16),[3]Clasificación!$C$15,IF(V72=[3]Clasificación!$B$17,[3]Clasificación!$C$17,"Por clasificar"))</f>
        <v>#ERROR!</v>
      </c>
      <c r="AB72" s="27" t="str">
        <f>IF(OR(X72=[3]Clasificación!$B$22,X72=[3]Clasificación!$B$23),[3]Clasificación!$C$22,IF(X72=[3]Clasificación!$B$24,[3]Clasificación!$C$24,"Por clasificar"))</f>
        <v>#ERROR!</v>
      </c>
      <c r="AC72" s="30" t="s">
        <v>466</v>
      </c>
      <c r="AD72" s="30" t="s">
        <v>228</v>
      </c>
      <c r="AE72" s="30"/>
      <c r="AF72" s="30"/>
    </row>
    <row r="73" ht="15.75" customHeight="1">
      <c r="A73" s="27">
        <v>66.0</v>
      </c>
      <c r="B73" s="28" t="s">
        <v>433</v>
      </c>
      <c r="C73" s="30" t="s">
        <v>458</v>
      </c>
      <c r="D73" s="30" t="s">
        <v>459</v>
      </c>
      <c r="E73" s="28" t="s">
        <v>496</v>
      </c>
      <c r="F73" s="31" t="s">
        <v>497</v>
      </c>
      <c r="G73" s="31" t="s">
        <v>497</v>
      </c>
      <c r="H73" s="41" t="s">
        <v>462</v>
      </c>
      <c r="I73" s="27" t="s">
        <v>46</v>
      </c>
      <c r="J73" s="27" t="s">
        <v>46</v>
      </c>
      <c r="K73" s="27" t="s">
        <v>45</v>
      </c>
      <c r="L73" s="27" t="s">
        <v>46</v>
      </c>
      <c r="M73" s="28"/>
      <c r="N73" s="28" t="s">
        <v>487</v>
      </c>
      <c r="O73" s="28"/>
      <c r="P73" s="28" t="s">
        <v>464</v>
      </c>
      <c r="Q73" s="28" t="s">
        <v>464</v>
      </c>
      <c r="R73" s="28" t="s">
        <v>180</v>
      </c>
      <c r="S73" s="28" t="s">
        <v>465</v>
      </c>
      <c r="T73" s="38" t="s">
        <v>53</v>
      </c>
      <c r="U73" s="38"/>
      <c r="V73" s="38" t="s">
        <v>53</v>
      </c>
      <c r="W73" s="38"/>
      <c r="X73" s="38" t="s">
        <v>52</v>
      </c>
      <c r="Y73" s="35" t="str">
        <f t="shared" si="2"/>
        <v>Crítico</v>
      </c>
      <c r="Z73" s="27" t="str">
        <f>IF(T73=[3]Clasificación!$B$9,[3]Clasificación!$C$9,IF(T73=[3]Clasificación!$B$10,[3]Clasificación!$C$10,IF(OR(T73=[3]Clasificación!$B$11,T73=[3]Clasificación!$C$11),[3]Clasificación!$C$11,"Por clasificar")))</f>
        <v>#ERROR!</v>
      </c>
      <c r="AA73" s="27" t="str">
        <f>IF(OR(V73=[3]Clasificación!$B$15,V73=[3]Clasificación!$B$16),[3]Clasificación!$C$15,IF(V73=[3]Clasificación!$B$17,[3]Clasificación!$C$17,"Por clasificar"))</f>
        <v>#ERROR!</v>
      </c>
      <c r="AB73" s="27" t="str">
        <f>IF(OR(X73=[3]Clasificación!$B$22,X73=[3]Clasificación!$B$23),[3]Clasificación!$C$22,IF(X73=[3]Clasificación!$B$24,[3]Clasificación!$C$24,"Por clasificar"))</f>
        <v>#ERROR!</v>
      </c>
      <c r="AC73" s="30" t="s">
        <v>466</v>
      </c>
      <c r="AD73" s="30" t="s">
        <v>228</v>
      </c>
      <c r="AE73" s="30"/>
      <c r="AF73" s="30"/>
    </row>
    <row r="74" ht="15.75" customHeight="1">
      <c r="A74" s="27">
        <v>67.0</v>
      </c>
      <c r="B74" s="28" t="s">
        <v>433</v>
      </c>
      <c r="C74" s="30" t="s">
        <v>458</v>
      </c>
      <c r="D74" s="30" t="s">
        <v>459</v>
      </c>
      <c r="E74" s="28" t="s">
        <v>498</v>
      </c>
      <c r="F74" s="32" t="s">
        <v>499</v>
      </c>
      <c r="G74" s="32" t="s">
        <v>499</v>
      </c>
      <c r="H74" s="41" t="s">
        <v>500</v>
      </c>
      <c r="I74" s="27" t="s">
        <v>46</v>
      </c>
      <c r="J74" s="27" t="s">
        <v>46</v>
      </c>
      <c r="K74" s="27" t="s">
        <v>45</v>
      </c>
      <c r="L74" s="27" t="s">
        <v>46</v>
      </c>
      <c r="M74" s="28"/>
      <c r="N74" s="28" t="s">
        <v>501</v>
      </c>
      <c r="O74" s="28"/>
      <c r="P74" s="28" t="s">
        <v>464</v>
      </c>
      <c r="Q74" s="28" t="s">
        <v>464</v>
      </c>
      <c r="R74" s="28" t="s">
        <v>502</v>
      </c>
      <c r="S74" s="28" t="s">
        <v>503</v>
      </c>
      <c r="T74" s="38" t="s">
        <v>53</v>
      </c>
      <c r="U74" s="38"/>
      <c r="V74" s="38" t="s">
        <v>53</v>
      </c>
      <c r="W74" s="38"/>
      <c r="X74" s="38" t="s">
        <v>52</v>
      </c>
      <c r="Y74" s="35" t="str">
        <f t="shared" si="2"/>
        <v>Crítico</v>
      </c>
      <c r="Z74" s="27" t="str">
        <f>IF(T74=[3]Clasificación!$B$9,[3]Clasificación!$C$9,IF(T74=[3]Clasificación!$B$10,[3]Clasificación!$C$10,IF(OR(T74=[3]Clasificación!$B$11,T74=[3]Clasificación!$C$11),[3]Clasificación!$C$11,"Por clasificar")))</f>
        <v>#ERROR!</v>
      </c>
      <c r="AA74" s="27" t="str">
        <f>IF(OR(V74=[3]Clasificación!$B$15,V74=[3]Clasificación!$B$16),[3]Clasificación!$C$15,IF(V74=[3]Clasificación!$B$17,[3]Clasificación!$C$17,"Por clasificar"))</f>
        <v>#ERROR!</v>
      </c>
      <c r="AB74" s="27" t="str">
        <f>IF(OR(X74=[3]Clasificación!$B$22,X74=[3]Clasificación!$B$23),[3]Clasificación!$C$22,IF(X74=[3]Clasificación!$B$24,[3]Clasificación!$C$24,"Por clasificar"))</f>
        <v>#ERROR!</v>
      </c>
      <c r="AC74" s="30" t="s">
        <v>466</v>
      </c>
      <c r="AD74" s="30" t="s">
        <v>228</v>
      </c>
      <c r="AE74" s="30"/>
      <c r="AF74" s="30"/>
    </row>
    <row r="75" ht="15.75" customHeight="1">
      <c r="A75" s="27">
        <v>68.0</v>
      </c>
      <c r="B75" s="28" t="s">
        <v>433</v>
      </c>
      <c r="C75" s="30" t="s">
        <v>458</v>
      </c>
      <c r="D75" s="30" t="s">
        <v>459</v>
      </c>
      <c r="E75" s="28" t="s">
        <v>504</v>
      </c>
      <c r="F75" s="32" t="s">
        <v>505</v>
      </c>
      <c r="G75" s="32" t="s">
        <v>505</v>
      </c>
      <c r="H75" s="41" t="s">
        <v>506</v>
      </c>
      <c r="I75" s="27" t="s">
        <v>46</v>
      </c>
      <c r="J75" s="27" t="s">
        <v>46</v>
      </c>
      <c r="K75" s="27" t="s">
        <v>45</v>
      </c>
      <c r="L75" s="27" t="s">
        <v>46</v>
      </c>
      <c r="M75" s="28"/>
      <c r="N75" s="28" t="s">
        <v>507</v>
      </c>
      <c r="O75" s="28" t="s">
        <v>508</v>
      </c>
      <c r="P75" s="28" t="s">
        <v>464</v>
      </c>
      <c r="Q75" s="28" t="s">
        <v>464</v>
      </c>
      <c r="R75" s="28" t="s">
        <v>180</v>
      </c>
      <c r="S75" s="28" t="s">
        <v>509</v>
      </c>
      <c r="T75" s="38" t="s">
        <v>53</v>
      </c>
      <c r="U75" s="38"/>
      <c r="V75" s="38" t="s">
        <v>53</v>
      </c>
      <c r="W75" s="38"/>
      <c r="X75" s="38" t="s">
        <v>53</v>
      </c>
      <c r="Y75" s="35" t="str">
        <f t="shared" si="2"/>
        <v>Crítico</v>
      </c>
      <c r="Z75" s="27" t="str">
        <f>IF(T75=[3]Clasificación!$B$9,[3]Clasificación!$C$9,IF(T75=[3]Clasificación!$B$10,[3]Clasificación!$C$10,IF(OR(T75=[3]Clasificación!$B$11,T75=[3]Clasificación!$C$11),[3]Clasificación!$C$11,"Por clasificar")))</f>
        <v>#ERROR!</v>
      </c>
      <c r="AA75" s="27" t="str">
        <f>IF(OR(V75=[3]Clasificación!$B$15,V75=[3]Clasificación!$B$16),[3]Clasificación!$C$15,IF(V75=[3]Clasificación!$B$17,[3]Clasificación!$C$17,"Por clasificar"))</f>
        <v>#ERROR!</v>
      </c>
      <c r="AB75" s="27" t="str">
        <f>IF(OR(X75=[3]Clasificación!$B$22,X75=[3]Clasificación!$B$23),[3]Clasificación!$C$22,IF(X75=[3]Clasificación!$B$24,[3]Clasificación!$C$24,"Por clasificar"))</f>
        <v>#ERROR!</v>
      </c>
      <c r="AC75" s="30" t="s">
        <v>146</v>
      </c>
      <c r="AD75" s="30" t="s">
        <v>228</v>
      </c>
      <c r="AE75" s="30"/>
      <c r="AF75" s="30"/>
    </row>
    <row r="76" ht="15.75" customHeight="1">
      <c r="A76" s="27">
        <v>69.0</v>
      </c>
      <c r="B76" s="28" t="s">
        <v>433</v>
      </c>
      <c r="C76" s="30" t="s">
        <v>458</v>
      </c>
      <c r="D76" s="30" t="s">
        <v>459</v>
      </c>
      <c r="E76" s="28" t="s">
        <v>510</v>
      </c>
      <c r="F76" s="42" t="s">
        <v>511</v>
      </c>
      <c r="G76" s="42" t="s">
        <v>511</v>
      </c>
      <c r="H76" s="43" t="s">
        <v>512</v>
      </c>
      <c r="I76" s="27" t="s">
        <v>45</v>
      </c>
      <c r="J76" s="27" t="s">
        <v>46</v>
      </c>
      <c r="K76" s="27" t="s">
        <v>45</v>
      </c>
      <c r="L76" s="27" t="s">
        <v>46</v>
      </c>
      <c r="M76" s="28"/>
      <c r="N76" s="28" t="s">
        <v>513</v>
      </c>
      <c r="O76" s="28"/>
      <c r="P76" s="28" t="s">
        <v>464</v>
      </c>
      <c r="Q76" s="28" t="s">
        <v>464</v>
      </c>
      <c r="R76" s="28" t="s">
        <v>514</v>
      </c>
      <c r="S76" s="28" t="s">
        <v>465</v>
      </c>
      <c r="T76" s="38" t="s">
        <v>53</v>
      </c>
      <c r="U76" s="38"/>
      <c r="V76" s="38" t="s">
        <v>53</v>
      </c>
      <c r="W76" s="38"/>
      <c r="X76" s="38" t="s">
        <v>53</v>
      </c>
      <c r="Y76" s="35" t="str">
        <f t="shared" si="2"/>
        <v>Crítico</v>
      </c>
      <c r="Z76" s="27" t="str">
        <f>IF(T76=[3]Clasificación!$B$9,[3]Clasificación!$C$9,IF(T76=[3]Clasificación!$B$10,[3]Clasificación!$C$10,IF(OR(T76=[3]Clasificación!$B$11,T76=[3]Clasificación!$C$11),[3]Clasificación!$C$11,"Por clasificar")))</f>
        <v>#ERROR!</v>
      </c>
      <c r="AA76" s="27" t="str">
        <f>IF(OR(V76=[3]Clasificación!$B$15,V76=[3]Clasificación!$B$16),[3]Clasificación!$C$15,IF(V76=[3]Clasificación!$B$17,[3]Clasificación!$C$17,"Por clasificar"))</f>
        <v>#ERROR!</v>
      </c>
      <c r="AB76" s="27" t="str">
        <f>IF(OR(X76=[3]Clasificación!$B$22,X76=[3]Clasificación!$B$23),[3]Clasificación!$C$22,IF(X76=[3]Clasificación!$B$24,[3]Clasificación!$C$24,"Por clasificar"))</f>
        <v>#ERROR!</v>
      </c>
      <c r="AC76" s="30" t="s">
        <v>146</v>
      </c>
      <c r="AD76" s="30" t="s">
        <v>228</v>
      </c>
      <c r="AE76" s="30"/>
      <c r="AF76" s="30"/>
    </row>
    <row r="77" ht="15.75" customHeight="1">
      <c r="A77" s="27">
        <v>70.0</v>
      </c>
      <c r="B77" s="28" t="s">
        <v>515</v>
      </c>
      <c r="C77" s="29" t="s">
        <v>516</v>
      </c>
      <c r="D77" s="30" t="s">
        <v>111</v>
      </c>
      <c r="E77" s="28" t="s">
        <v>517</v>
      </c>
      <c r="F77" s="31" t="s">
        <v>518</v>
      </c>
      <c r="G77" s="31" t="s">
        <v>518</v>
      </c>
      <c r="H77" s="32" t="s">
        <v>519</v>
      </c>
      <c r="I77" s="27" t="s">
        <v>45</v>
      </c>
      <c r="J77" s="27" t="s">
        <v>46</v>
      </c>
      <c r="K77" s="27" t="s">
        <v>45</v>
      </c>
      <c r="L77" s="27" t="s">
        <v>45</v>
      </c>
      <c r="M77" s="27"/>
      <c r="N77" s="44" t="s">
        <v>520</v>
      </c>
      <c r="O77" s="33" t="s">
        <v>521</v>
      </c>
      <c r="P77" s="28" t="s">
        <v>522</v>
      </c>
      <c r="Q77" s="28" t="s">
        <v>522</v>
      </c>
      <c r="R77" s="27" t="s">
        <v>249</v>
      </c>
      <c r="S77" s="27" t="s">
        <v>523</v>
      </c>
      <c r="T77" s="34" t="s">
        <v>52</v>
      </c>
      <c r="U77" s="34"/>
      <c r="V77" s="34" t="s">
        <v>52</v>
      </c>
      <c r="W77" s="34"/>
      <c r="X77" s="34" t="s">
        <v>53</v>
      </c>
      <c r="Y77" s="35" t="str">
        <f t="shared" si="2"/>
        <v>Crítico</v>
      </c>
      <c r="Z77" s="27" t="str">
        <f>IF(T77=[4]Clasificación!$B$9,[4]Clasificación!$C$9,IF(T77=[4]Clasificación!$B$10,[4]Clasificación!$C$10,IF(OR(T77=[4]Clasificación!$B$11,T77=[4]Clasificación!$C$11),[4]Clasificación!$C$11,"Por clasificar")))</f>
        <v>#ERROR!</v>
      </c>
      <c r="AA77" s="27" t="str">
        <f>IF(OR(V77=[4]Clasificación!$B$15,V77=[4]Clasificación!$B$16),[4]Clasificación!$C$15,IF(V77=[4]Clasificación!$B$17,[4]Clasificación!$C$17,"Por clasificar"))</f>
        <v>#ERROR!</v>
      </c>
      <c r="AB77" s="27" t="str">
        <f>IF(OR(X77=[4]Clasificación!$B$22,X77=[4]Clasificación!$B$23),[4]Clasificación!$C$22,IF(X77=[4]Clasificación!$B$24,[4]Clasificación!$C$24,"Por clasificar"))</f>
        <v>#ERROR!</v>
      </c>
      <c r="AC77" s="30" t="s">
        <v>524</v>
      </c>
      <c r="AD77" s="30" t="s">
        <v>55</v>
      </c>
      <c r="AE77" s="30"/>
      <c r="AF77" s="30"/>
    </row>
    <row r="78" ht="15.75" customHeight="1">
      <c r="A78" s="27">
        <v>71.0</v>
      </c>
      <c r="B78" s="28" t="s">
        <v>515</v>
      </c>
      <c r="C78" s="29" t="s">
        <v>516</v>
      </c>
      <c r="D78" s="30" t="s">
        <v>111</v>
      </c>
      <c r="E78" s="28" t="s">
        <v>525</v>
      </c>
      <c r="F78" s="31" t="s">
        <v>526</v>
      </c>
      <c r="G78" s="31" t="s">
        <v>526</v>
      </c>
      <c r="H78" s="32" t="s">
        <v>527</v>
      </c>
      <c r="I78" s="27" t="s">
        <v>46</v>
      </c>
      <c r="J78" s="27" t="s">
        <v>46</v>
      </c>
      <c r="K78" s="27" t="s">
        <v>45</v>
      </c>
      <c r="L78" s="27" t="s">
        <v>45</v>
      </c>
      <c r="M78" s="27"/>
      <c r="N78" s="27" t="s">
        <v>528</v>
      </c>
      <c r="O78" s="27"/>
      <c r="P78" s="28" t="s">
        <v>522</v>
      </c>
      <c r="Q78" s="28" t="s">
        <v>522</v>
      </c>
      <c r="R78" s="27" t="s">
        <v>529</v>
      </c>
      <c r="S78" s="27" t="s">
        <v>530</v>
      </c>
      <c r="T78" s="34" t="s">
        <v>52</v>
      </c>
      <c r="U78" s="34"/>
      <c r="V78" s="34" t="s">
        <v>52</v>
      </c>
      <c r="W78" s="34"/>
      <c r="X78" s="34" t="s">
        <v>53</v>
      </c>
      <c r="Y78" s="35" t="str">
        <f t="shared" si="2"/>
        <v>Crítico</v>
      </c>
      <c r="Z78" s="27" t="str">
        <f>IF(T78=[4]Clasificación!$B$9,[4]Clasificación!$C$9,IF(T78=[4]Clasificación!$B$10,[4]Clasificación!$C$10,IF(OR(T78=[4]Clasificación!$B$11,T78=[4]Clasificación!$C$11),[4]Clasificación!$C$11,"Por clasificar")))</f>
        <v>#ERROR!</v>
      </c>
      <c r="AA78" s="27" t="str">
        <f>IF(OR(V78=[4]Clasificación!$B$15,V78=[4]Clasificación!$B$16),[4]Clasificación!$C$15,IF(V78=[4]Clasificación!$B$17,[4]Clasificación!$C$17,"Por clasificar"))</f>
        <v>#ERROR!</v>
      </c>
      <c r="AB78" s="27" t="str">
        <f>IF(OR(X78=[4]Clasificación!$B$22,X78=[4]Clasificación!$B$23),[4]Clasificación!$C$22,IF(X78=[4]Clasificación!$B$24,[4]Clasificación!$C$24,"Por clasificar"))</f>
        <v>#ERROR!</v>
      </c>
      <c r="AC78" s="30" t="s">
        <v>524</v>
      </c>
      <c r="AD78" s="30" t="s">
        <v>55</v>
      </c>
      <c r="AE78" s="30"/>
      <c r="AF78" s="30"/>
    </row>
    <row r="79" ht="32.25" customHeight="1">
      <c r="A79" s="27">
        <v>72.0</v>
      </c>
      <c r="B79" s="28" t="s">
        <v>531</v>
      </c>
      <c r="C79" s="30" t="s">
        <v>532</v>
      </c>
      <c r="D79" s="30" t="s">
        <v>533</v>
      </c>
      <c r="E79" s="28" t="s">
        <v>534</v>
      </c>
      <c r="F79" s="31" t="s">
        <v>535</v>
      </c>
      <c r="G79" s="31" t="s">
        <v>535</v>
      </c>
      <c r="H79" s="32" t="s">
        <v>536</v>
      </c>
      <c r="I79" s="27" t="s">
        <v>45</v>
      </c>
      <c r="J79" s="27" t="s">
        <v>45</v>
      </c>
      <c r="K79" s="27" t="s">
        <v>45</v>
      </c>
      <c r="L79" s="27" t="s">
        <v>45</v>
      </c>
      <c r="M79" s="27"/>
      <c r="N79" s="27"/>
      <c r="O79" s="33"/>
      <c r="P79" s="28" t="s">
        <v>537</v>
      </c>
      <c r="Q79" s="28" t="s">
        <v>537</v>
      </c>
      <c r="R79" s="27"/>
      <c r="S79" s="27"/>
      <c r="T79" s="34" t="s">
        <v>53</v>
      </c>
      <c r="U79" s="34"/>
      <c r="V79" s="34" t="s">
        <v>53</v>
      </c>
      <c r="W79" s="34"/>
      <c r="X79" s="34" t="s">
        <v>53</v>
      </c>
      <c r="Y79" s="35" t="str">
        <f t="shared" si="2"/>
        <v>Crítico</v>
      </c>
      <c r="Z79" s="27" t="str">
        <f>IF(T79=[5]Clasificación!$B$9,[5]Clasificación!$C$9,IF(T79=[5]Clasificación!$B$10,[5]Clasificación!$C$10,IF(OR(T79=[5]Clasificación!$B$11,T79=[5]Clasificación!$C$11),[5]Clasificación!$C$11,"Por clasificar")))</f>
        <v>#ERROR!</v>
      </c>
      <c r="AA79" s="27" t="str">
        <f>IF(OR(V79=[5]Clasificación!$B$15,V79=[5]Clasificación!$B$16),[5]Clasificación!$C$15,IF(V79=[5]Clasificación!$B$17,[5]Clasificación!$C$17,"Por clasificar"))</f>
        <v>#ERROR!</v>
      </c>
      <c r="AB79" s="27" t="str">
        <f>IF(OR(X79=[5]Clasificación!$B$22,X79=[5]Clasificación!$B$23),[5]Clasificación!$C$22,IF(X79=[5]Clasificación!$B$24,[5]Clasificación!$C$24,"Por clasificar"))</f>
        <v>#ERROR!</v>
      </c>
      <c r="AC79" s="30" t="s">
        <v>63</v>
      </c>
      <c r="AD79" s="30" t="s">
        <v>55</v>
      </c>
      <c r="AE79" s="30"/>
      <c r="AF79" s="30"/>
    </row>
    <row r="80" ht="15.75" customHeight="1">
      <c r="A80" s="27">
        <v>73.0</v>
      </c>
      <c r="B80" s="28" t="s">
        <v>531</v>
      </c>
      <c r="C80" s="29" t="s">
        <v>538</v>
      </c>
      <c r="D80" s="30" t="s">
        <v>539</v>
      </c>
      <c r="E80" s="28" t="s">
        <v>540</v>
      </c>
      <c r="F80" s="31" t="s">
        <v>541</v>
      </c>
      <c r="G80" s="31" t="s">
        <v>542</v>
      </c>
      <c r="H80" s="32" t="s">
        <v>543</v>
      </c>
      <c r="I80" s="27" t="s">
        <v>45</v>
      </c>
      <c r="J80" s="27" t="s">
        <v>45</v>
      </c>
      <c r="K80" s="27" t="s">
        <v>45</v>
      </c>
      <c r="L80" s="27" t="s">
        <v>45</v>
      </c>
      <c r="M80" s="27"/>
      <c r="N80" s="27" t="s">
        <v>544</v>
      </c>
      <c r="O80" s="33"/>
      <c r="P80" s="28" t="s">
        <v>545</v>
      </c>
      <c r="Q80" s="28" t="s">
        <v>545</v>
      </c>
      <c r="R80" s="27" t="s">
        <v>249</v>
      </c>
      <c r="S80" s="27" t="s">
        <v>546</v>
      </c>
      <c r="T80" s="34" t="s">
        <v>53</v>
      </c>
      <c r="U80" s="34"/>
      <c r="V80" s="34" t="s">
        <v>52</v>
      </c>
      <c r="W80" s="34"/>
      <c r="X80" s="34" t="s">
        <v>52</v>
      </c>
      <c r="Y80" s="35" t="str">
        <f t="shared" si="2"/>
        <v>Crítico</v>
      </c>
      <c r="Z80" s="27" t="str">
        <f>IF(T80=[6]Clasificación!$B$9,[6]Clasificación!$C$9,IF(T80=[6]Clasificación!$B$10,[6]Clasificación!$C$10,IF(OR(T80=[6]Clasificación!$B$11,T80=[6]Clasificación!$C$11),[6]Clasificación!$C$11,"Por clasificar")))</f>
        <v>#ERROR!</v>
      </c>
      <c r="AA80" s="27" t="str">
        <f>IF(OR(V80=[6]Clasificación!$B$15,V80=[6]Clasificación!$B$16),[6]Clasificación!$C$15,IF(V80=[6]Clasificación!$B$17,[6]Clasificación!$C$17,"Por clasificar"))</f>
        <v>#ERROR!</v>
      </c>
      <c r="AB80" s="27" t="str">
        <f>IF(OR(X80=[6]Clasificación!$B$22,X80=[6]Clasificación!$B$23),[6]Clasificación!$C$22,IF(X80=[6]Clasificación!$B$24,[6]Clasificación!$C$24,"Por clasificar"))</f>
        <v>#ERROR!</v>
      </c>
      <c r="AC80" s="30" t="s">
        <v>77</v>
      </c>
      <c r="AD80" s="30" t="s">
        <v>55</v>
      </c>
      <c r="AE80" s="30"/>
      <c r="AF80" s="30"/>
    </row>
    <row r="81" ht="15.75" customHeight="1">
      <c r="A81" s="27">
        <v>74.0</v>
      </c>
      <c r="B81" s="28" t="s">
        <v>531</v>
      </c>
      <c r="C81" s="29" t="s">
        <v>538</v>
      </c>
      <c r="D81" s="30" t="s">
        <v>539</v>
      </c>
      <c r="E81" s="28" t="s">
        <v>547</v>
      </c>
      <c r="F81" s="31" t="s">
        <v>548</v>
      </c>
      <c r="G81" s="31" t="s">
        <v>549</v>
      </c>
      <c r="H81" s="32" t="s">
        <v>550</v>
      </c>
      <c r="I81" s="27" t="s">
        <v>45</v>
      </c>
      <c r="J81" s="27" t="s">
        <v>46</v>
      </c>
      <c r="K81" s="27" t="s">
        <v>45</v>
      </c>
      <c r="L81" s="27" t="s">
        <v>45</v>
      </c>
      <c r="M81" s="27"/>
      <c r="N81" s="27" t="s">
        <v>551</v>
      </c>
      <c r="O81" s="27" t="s">
        <v>552</v>
      </c>
      <c r="P81" s="28" t="s">
        <v>545</v>
      </c>
      <c r="Q81" s="28" t="s">
        <v>545</v>
      </c>
      <c r="R81" s="27"/>
      <c r="S81" s="27" t="s">
        <v>553</v>
      </c>
      <c r="T81" s="34" t="s">
        <v>53</v>
      </c>
      <c r="U81" s="34"/>
      <c r="V81" s="34" t="s">
        <v>52</v>
      </c>
      <c r="W81" s="34"/>
      <c r="X81" s="34" t="s">
        <v>52</v>
      </c>
      <c r="Y81" s="35" t="str">
        <f t="shared" si="2"/>
        <v>Crítico</v>
      </c>
      <c r="Z81" s="27" t="str">
        <f>IF(T81=[6]Clasificación!$B$9,[6]Clasificación!$C$9,IF(T81=[6]Clasificación!$B$10,[6]Clasificación!$C$10,IF(OR(T81=[6]Clasificación!$B$11,T81=[6]Clasificación!$C$11),[6]Clasificación!$C$11,"Por clasificar")))</f>
        <v>#ERROR!</v>
      </c>
      <c r="AA81" s="27" t="str">
        <f>IF(OR(V81=[6]Clasificación!$B$15,V81=[6]Clasificación!$B$16),[6]Clasificación!$C$15,IF(V81=[6]Clasificación!$B$17,[6]Clasificación!$C$17,"Por clasificar"))</f>
        <v>#ERROR!</v>
      </c>
      <c r="AB81" s="27" t="str">
        <f>IF(OR(X81=[6]Clasificación!$B$22,X81=[6]Clasificación!$B$23),[6]Clasificación!$C$22,IF(X81=[6]Clasificación!$B$24,[6]Clasificación!$C$24,"Por clasificar"))</f>
        <v>#ERROR!</v>
      </c>
      <c r="AC81" s="30" t="s">
        <v>77</v>
      </c>
      <c r="AD81" s="30" t="s">
        <v>55</v>
      </c>
      <c r="AE81" s="30"/>
      <c r="AF81" s="30"/>
    </row>
    <row r="82" ht="15.75" customHeight="1">
      <c r="A82" s="27">
        <v>75.0</v>
      </c>
      <c r="B82" s="28" t="s">
        <v>531</v>
      </c>
      <c r="C82" s="29" t="s">
        <v>554</v>
      </c>
      <c r="D82" s="30" t="s">
        <v>555</v>
      </c>
      <c r="E82" s="28" t="s">
        <v>556</v>
      </c>
      <c r="F82" s="31" t="s">
        <v>557</v>
      </c>
      <c r="G82" s="31" t="s">
        <v>558</v>
      </c>
      <c r="H82" s="32" t="s">
        <v>559</v>
      </c>
      <c r="I82" s="27" t="s">
        <v>45</v>
      </c>
      <c r="J82" s="27" t="s">
        <v>45</v>
      </c>
      <c r="K82" s="27" t="s">
        <v>45</v>
      </c>
      <c r="L82" s="27" t="s">
        <v>46</v>
      </c>
      <c r="M82" s="28"/>
      <c r="N82" s="28" t="s">
        <v>560</v>
      </c>
      <c r="O82" s="27" t="s">
        <v>561</v>
      </c>
      <c r="P82" s="28" t="s">
        <v>562</v>
      </c>
      <c r="Q82" s="28" t="s">
        <v>562</v>
      </c>
      <c r="R82" s="28"/>
      <c r="S82" s="28" t="s">
        <v>563</v>
      </c>
      <c r="T82" s="38" t="s">
        <v>53</v>
      </c>
      <c r="U82" s="38"/>
      <c r="V82" s="38" t="s">
        <v>53</v>
      </c>
      <c r="W82" s="38"/>
      <c r="X82" s="38" t="s">
        <v>53</v>
      </c>
      <c r="Y82" s="35" t="str">
        <f t="shared" si="2"/>
        <v>Crítico</v>
      </c>
      <c r="Z82" s="27" t="str">
        <f>IF(T82=[7]Clasificación!$B$9,[7]Clasificación!$C$9,IF(T82=[7]Clasificación!$B$10,[7]Clasificación!$C$10,IF(OR(T82=[7]Clasificación!$B$11,T82=[7]Clasificación!$C$11),[7]Clasificación!$C$11,"Por clasificar")))</f>
        <v>#ERROR!</v>
      </c>
      <c r="AA82" s="27" t="str">
        <f>IF(OR(V82=[7]Clasificación!$B$15,V82=[7]Clasificación!$B$16),[7]Clasificación!$C$15,IF(V82=[7]Clasificación!$B$17,[7]Clasificación!$C$17,"Por clasificar"))</f>
        <v>#ERROR!</v>
      </c>
      <c r="AB82" s="27" t="str">
        <f>IF(OR(X82=[7]Clasificación!$B$15,X82=[7]Clasificación!$B$16),[7]Clasificación!$C$15,IF(X82=[7]Clasificación!$B$17,[7]Clasificación!$C$17,"Por clasificar"))</f>
        <v>#ERROR!</v>
      </c>
      <c r="AC82" s="30" t="s">
        <v>146</v>
      </c>
      <c r="AD82" s="30" t="s">
        <v>55</v>
      </c>
      <c r="AE82" s="30"/>
      <c r="AF82" s="30"/>
    </row>
    <row r="83" ht="15.75" customHeight="1">
      <c r="A83" s="27">
        <v>76.0</v>
      </c>
      <c r="B83" s="28" t="s">
        <v>531</v>
      </c>
      <c r="C83" s="29" t="s">
        <v>554</v>
      </c>
      <c r="D83" s="30" t="s">
        <v>555</v>
      </c>
      <c r="E83" s="28" t="s">
        <v>564</v>
      </c>
      <c r="F83" s="31" t="s">
        <v>565</v>
      </c>
      <c r="G83" s="36" t="s">
        <v>566</v>
      </c>
      <c r="H83" s="32" t="s">
        <v>567</v>
      </c>
      <c r="I83" s="27" t="s">
        <v>45</v>
      </c>
      <c r="J83" s="27" t="s">
        <v>45</v>
      </c>
      <c r="K83" s="27" t="s">
        <v>46</v>
      </c>
      <c r="L83" s="27" t="s">
        <v>46</v>
      </c>
      <c r="M83" s="28"/>
      <c r="N83" s="27" t="s">
        <v>568</v>
      </c>
      <c r="O83" s="28"/>
      <c r="P83" s="28" t="s">
        <v>562</v>
      </c>
      <c r="Q83" s="28" t="s">
        <v>562</v>
      </c>
      <c r="R83" s="27"/>
      <c r="S83" s="27" t="s">
        <v>569</v>
      </c>
      <c r="T83" s="34" t="s">
        <v>53</v>
      </c>
      <c r="U83" s="34"/>
      <c r="V83" s="34" t="s">
        <v>53</v>
      </c>
      <c r="W83" s="34"/>
      <c r="X83" s="34" t="s">
        <v>53</v>
      </c>
      <c r="Y83" s="35" t="str">
        <f t="shared" si="2"/>
        <v>Crítico</v>
      </c>
      <c r="Z83" s="27" t="str">
        <f>IF(T83=[7]Clasificación!$B$9,[7]Clasificación!$C$9,IF(T83=[7]Clasificación!$B$10,[7]Clasificación!$C$10,IF(OR(T83=[7]Clasificación!$B$11,T83=[7]Clasificación!$C$11),[7]Clasificación!$C$11,"Por clasificar")))</f>
        <v>#ERROR!</v>
      </c>
      <c r="AA83" s="27" t="str">
        <f>IF(OR(V83=[7]Clasificación!$B$15,V83=[7]Clasificación!$B$16),[7]Clasificación!$C$15,IF(V83=[7]Clasificación!$B$17,[7]Clasificación!$C$17,"Por clasificar"))</f>
        <v>#ERROR!</v>
      </c>
      <c r="AB83" s="27" t="str">
        <f>IF(OR(X83=[7]Clasificación!$B$22,X83=[7]Clasificación!$B$23),[7]Clasificación!$C$22,IF(X83=[7]Clasificación!$B$24,[7]Clasificación!$C$24,"Por clasificar"))</f>
        <v>#ERROR!</v>
      </c>
      <c r="AC83" s="30" t="s">
        <v>146</v>
      </c>
      <c r="AD83" s="30" t="s">
        <v>55</v>
      </c>
      <c r="AE83" s="30"/>
      <c r="AF83" s="30"/>
    </row>
    <row r="84" ht="15.75" customHeight="1">
      <c r="A84" s="27">
        <v>77.0</v>
      </c>
      <c r="B84" s="28" t="s">
        <v>531</v>
      </c>
      <c r="C84" s="29" t="s">
        <v>554</v>
      </c>
      <c r="D84" s="30" t="s">
        <v>555</v>
      </c>
      <c r="E84" s="28" t="s">
        <v>570</v>
      </c>
      <c r="F84" s="31" t="s">
        <v>571</v>
      </c>
      <c r="G84" s="31" t="s">
        <v>571</v>
      </c>
      <c r="H84" s="32" t="s">
        <v>572</v>
      </c>
      <c r="I84" s="27" t="s">
        <v>45</v>
      </c>
      <c r="J84" s="27" t="s">
        <v>46</v>
      </c>
      <c r="K84" s="27" t="s">
        <v>45</v>
      </c>
      <c r="L84" s="27" t="s">
        <v>45</v>
      </c>
      <c r="M84" s="27" t="s">
        <v>573</v>
      </c>
      <c r="N84" s="27" t="s">
        <v>574</v>
      </c>
      <c r="O84" s="33"/>
      <c r="P84" s="28" t="s">
        <v>562</v>
      </c>
      <c r="Q84" s="28" t="s">
        <v>562</v>
      </c>
      <c r="R84" s="27"/>
      <c r="S84" s="27" t="s">
        <v>575</v>
      </c>
      <c r="T84" s="34" t="s">
        <v>53</v>
      </c>
      <c r="U84" s="34"/>
      <c r="V84" s="34" t="s">
        <v>53</v>
      </c>
      <c r="W84" s="34"/>
      <c r="X84" s="34" t="s">
        <v>53</v>
      </c>
      <c r="Y84" s="35" t="str">
        <f t="shared" si="2"/>
        <v>Crítico</v>
      </c>
      <c r="Z84" s="27" t="str">
        <f>IF(T84=[7]Clasificación!$B$9,[7]Clasificación!$C$9,IF(T84=[7]Clasificación!$B$10,[7]Clasificación!$C$10,IF(OR(T84=[7]Clasificación!$B$11,T84=[7]Clasificación!$C$11),[7]Clasificación!$C$11,"Por clasificar")))</f>
        <v>#ERROR!</v>
      </c>
      <c r="AA84" s="27" t="str">
        <f>IF(OR(V84=[7]Clasificación!$B$15,V84=[7]Clasificación!$B$16),[7]Clasificación!$C$15,IF(V84=[7]Clasificación!$B$17,[7]Clasificación!$C$17,"Por clasificar"))</f>
        <v>#ERROR!</v>
      </c>
      <c r="AB84" s="27" t="str">
        <f>IF(OR(X84=[7]Clasificación!$B$22,X84=[7]Clasificación!$B$23),[7]Clasificación!$C$22,IF(X84=[7]Clasificación!$B$24,[7]Clasificación!$C$24,"Por clasificar"))</f>
        <v>#ERROR!</v>
      </c>
      <c r="AC84" s="30" t="s">
        <v>146</v>
      </c>
      <c r="AD84" s="30" t="s">
        <v>55</v>
      </c>
      <c r="AE84" s="30"/>
      <c r="AF84" s="30"/>
    </row>
    <row r="85" ht="15.75" customHeight="1">
      <c r="A85" s="27">
        <v>78.0</v>
      </c>
      <c r="B85" s="28" t="s">
        <v>531</v>
      </c>
      <c r="C85" s="29" t="s">
        <v>554</v>
      </c>
      <c r="D85" s="30" t="s">
        <v>555</v>
      </c>
      <c r="E85" s="28" t="s">
        <v>576</v>
      </c>
      <c r="F85" s="31" t="s">
        <v>577</v>
      </c>
      <c r="G85" s="31" t="s">
        <v>578</v>
      </c>
      <c r="H85" s="36" t="s">
        <v>579</v>
      </c>
      <c r="I85" s="27" t="s">
        <v>45</v>
      </c>
      <c r="J85" s="39" t="s">
        <v>46</v>
      </c>
      <c r="K85" s="39" t="s">
        <v>45</v>
      </c>
      <c r="L85" s="39" t="s">
        <v>46</v>
      </c>
      <c r="M85" s="27" t="s">
        <v>580</v>
      </c>
      <c r="N85" s="27" t="s">
        <v>581</v>
      </c>
      <c r="O85" s="33"/>
      <c r="P85" s="28" t="s">
        <v>562</v>
      </c>
      <c r="Q85" s="28" t="s">
        <v>562</v>
      </c>
      <c r="R85" s="32"/>
      <c r="S85" s="27" t="s">
        <v>575</v>
      </c>
      <c r="T85" s="34" t="s">
        <v>53</v>
      </c>
      <c r="U85" s="34"/>
      <c r="V85" s="34" t="s">
        <v>53</v>
      </c>
      <c r="W85" s="34"/>
      <c r="X85" s="34" t="s">
        <v>52</v>
      </c>
      <c r="Y85" s="35" t="str">
        <f t="shared" si="2"/>
        <v>Crítico</v>
      </c>
      <c r="Z85" s="27" t="str">
        <f>IF(T85=[7]Clasificación!$B$9,[7]Clasificación!$C$9,IF(T85=[7]Clasificación!$B$10,[7]Clasificación!$C$10,IF(OR(T85=[7]Clasificación!$B$11,T85=[7]Clasificación!$C$11),[7]Clasificación!$C$11,"Por clasificar")))</f>
        <v>#ERROR!</v>
      </c>
      <c r="AA85" s="27" t="str">
        <f>IF(OR(V85=[7]Clasificación!$B$15,V85=[7]Clasificación!$B$16),[7]Clasificación!$C$15,IF(V85=[7]Clasificación!$B$17,[7]Clasificación!$C$17,"Por clasificar"))</f>
        <v>#ERROR!</v>
      </c>
      <c r="AB85" s="27" t="str">
        <f>IF(OR(X85=[7]Clasificación!$B$22,X85=[7]Clasificación!$B$23),[7]Clasificación!$C$22,IF(X85=[7]Clasificación!$B$24,[7]Clasificación!$C$24,"Por clasificar"))</f>
        <v>#ERROR!</v>
      </c>
      <c r="AC85" s="30" t="s">
        <v>466</v>
      </c>
      <c r="AD85" s="30" t="s">
        <v>55</v>
      </c>
      <c r="AE85" s="30"/>
      <c r="AF85" s="30"/>
    </row>
    <row r="86" ht="15.75" customHeight="1">
      <c r="A86" s="27">
        <v>79.0</v>
      </c>
      <c r="B86" s="28" t="s">
        <v>113</v>
      </c>
      <c r="C86" s="29" t="s">
        <v>582</v>
      </c>
      <c r="D86" s="30" t="s">
        <v>583</v>
      </c>
      <c r="E86" s="28" t="s">
        <v>584</v>
      </c>
      <c r="F86" s="31" t="s">
        <v>585</v>
      </c>
      <c r="G86" s="31" t="s">
        <v>585</v>
      </c>
      <c r="H86" s="32" t="s">
        <v>586</v>
      </c>
      <c r="I86" s="27" t="s">
        <v>45</v>
      </c>
      <c r="J86" s="27" t="s">
        <v>46</v>
      </c>
      <c r="K86" s="27" t="s">
        <v>45</v>
      </c>
      <c r="L86" s="27" t="s">
        <v>45</v>
      </c>
      <c r="M86" s="27"/>
      <c r="N86" s="27" t="s">
        <v>587</v>
      </c>
      <c r="O86" s="33"/>
      <c r="P86" s="28" t="s">
        <v>588</v>
      </c>
      <c r="Q86" s="28" t="s">
        <v>588</v>
      </c>
      <c r="R86" s="27" t="s">
        <v>298</v>
      </c>
      <c r="S86" s="27" t="s">
        <v>589</v>
      </c>
      <c r="T86" s="34" t="s">
        <v>53</v>
      </c>
      <c r="U86" s="34"/>
      <c r="V86" s="34" t="s">
        <v>52</v>
      </c>
      <c r="W86" s="34"/>
      <c r="X86" s="34" t="s">
        <v>52</v>
      </c>
      <c r="Y86" s="35" t="str">
        <f t="shared" si="2"/>
        <v>Crítico</v>
      </c>
      <c r="Z86" s="27" t="str">
        <f>IF(T86=[8]Clasificación!$B$9,[8]Clasificación!$C$9,IF(T86=[8]Clasificación!$B$10,[8]Clasificación!$C$10,IF(OR(T86=[8]Clasificación!$B$11,T86=[8]Clasificación!$C$11),[8]Clasificación!$C$11,"Por clasificar")))</f>
        <v>#ERROR!</v>
      </c>
      <c r="AA86" s="27" t="str">
        <f>IF(OR(V86=[8]Clasificación!$B$15,V86=[8]Clasificación!$B$16),[8]Clasificación!$C$15,IF(V86=[8]Clasificación!$B$17,[8]Clasificación!$C$17,"Por clasificar"))</f>
        <v>#ERROR!</v>
      </c>
      <c r="AB86" s="27" t="str">
        <f>IF(OR(X86=[8]Clasificación!$B$22,X86=[8]Clasificación!$B$23),[8]Clasificación!$C$22,IF(X86=[8]Clasificación!$B$24,[8]Clasificación!$C$24,"Por clasificar"))</f>
        <v>#ERROR!</v>
      </c>
      <c r="AC86" s="30" t="s">
        <v>77</v>
      </c>
      <c r="AD86" s="30" t="s">
        <v>55</v>
      </c>
      <c r="AE86" s="30"/>
      <c r="AF86" s="30"/>
    </row>
    <row r="87" ht="15.75" customHeight="1">
      <c r="A87" s="27">
        <v>80.0</v>
      </c>
      <c r="B87" s="28" t="s">
        <v>78</v>
      </c>
      <c r="C87" s="30" t="s">
        <v>590</v>
      </c>
      <c r="D87" s="30" t="s">
        <v>591</v>
      </c>
      <c r="E87" s="28" t="s">
        <v>592</v>
      </c>
      <c r="F87" s="31" t="s">
        <v>593</v>
      </c>
      <c r="G87" s="31" t="s">
        <v>593</v>
      </c>
      <c r="H87" s="32" t="s">
        <v>594</v>
      </c>
      <c r="I87" s="27" t="s">
        <v>45</v>
      </c>
      <c r="J87" s="27" t="s">
        <v>46</v>
      </c>
      <c r="K87" s="27" t="s">
        <v>45</v>
      </c>
      <c r="L87" s="27" t="s">
        <v>46</v>
      </c>
      <c r="M87" s="27"/>
      <c r="N87" s="27" t="s">
        <v>595</v>
      </c>
      <c r="O87" s="33" t="s">
        <v>596</v>
      </c>
      <c r="P87" s="28" t="s">
        <v>597</v>
      </c>
      <c r="Q87" s="28" t="s">
        <v>597</v>
      </c>
      <c r="R87" s="27" t="s">
        <v>249</v>
      </c>
      <c r="S87" s="27" t="s">
        <v>598</v>
      </c>
      <c r="T87" s="34" t="s">
        <v>53</v>
      </c>
      <c r="U87" s="34"/>
      <c r="V87" s="34" t="s">
        <v>53</v>
      </c>
      <c r="W87" s="34"/>
      <c r="X87" s="34" t="s">
        <v>53</v>
      </c>
      <c r="Y87" s="35" t="str">
        <f t="shared" si="2"/>
        <v>Crítico</v>
      </c>
      <c r="Z87" s="27" t="str">
        <f>IF(T87=[9]Clasificación!$B$9,[9]Clasificación!$C$9,IF(T87=[9]Clasificación!$B$10,[9]Clasificación!$C$10,IF(OR(T87=[9]Clasificación!$B$11,T87=[9]Clasificación!$C$11),[9]Clasificación!$C$11,"Por clasificar")))</f>
        <v>#ERROR!</v>
      </c>
      <c r="AA87" s="27" t="str">
        <f>IF(OR(V87=[9]Clasificación!$B$15,V87=[9]Clasificación!$B$16),[9]Clasificación!$C$15,IF(V87=[9]Clasificación!$B$17,[9]Clasificación!$C$17,"Por clasificar"))</f>
        <v>#ERROR!</v>
      </c>
      <c r="AB87" s="27" t="str">
        <f>IF(OR(X87=[9]Clasificación!$B$22,X87=[9]Clasificación!$B$23),[9]Clasificación!$C$22,IF(X87=[9]Clasificación!$B$24,[9]Clasificación!$C$24,"Por clasificar"))</f>
        <v>#ERROR!</v>
      </c>
      <c r="AC87" s="30" t="s">
        <v>63</v>
      </c>
      <c r="AD87" s="30" t="s">
        <v>55</v>
      </c>
      <c r="AE87" s="30"/>
      <c r="AF87" s="30"/>
    </row>
    <row r="88" ht="15.75" customHeight="1">
      <c r="A88" s="27">
        <v>81.0</v>
      </c>
      <c r="B88" s="28" t="s">
        <v>515</v>
      </c>
      <c r="C88" s="30" t="s">
        <v>599</v>
      </c>
      <c r="D88" s="30" t="s">
        <v>600</v>
      </c>
      <c r="E88" s="28" t="s">
        <v>601</v>
      </c>
      <c r="F88" s="31" t="s">
        <v>602</v>
      </c>
      <c r="G88" s="31" t="s">
        <v>602</v>
      </c>
      <c r="H88" s="32" t="s">
        <v>603</v>
      </c>
      <c r="I88" s="27" t="s">
        <v>46</v>
      </c>
      <c r="J88" s="27" t="s">
        <v>46</v>
      </c>
      <c r="K88" s="27" t="s">
        <v>45</v>
      </c>
      <c r="L88" s="27" t="s">
        <v>45</v>
      </c>
      <c r="M88" s="27"/>
      <c r="N88" s="27" t="s">
        <v>604</v>
      </c>
      <c r="O88" s="33"/>
      <c r="P88" s="28" t="s">
        <v>605</v>
      </c>
      <c r="Q88" s="28" t="s">
        <v>605</v>
      </c>
      <c r="R88" s="32" t="s">
        <v>606</v>
      </c>
      <c r="S88" s="27" t="s">
        <v>607</v>
      </c>
      <c r="T88" s="34" t="s">
        <v>52</v>
      </c>
      <c r="U88" s="34"/>
      <c r="V88" s="34" t="s">
        <v>53</v>
      </c>
      <c r="W88" s="34"/>
      <c r="X88" s="34" t="s">
        <v>52</v>
      </c>
      <c r="Y88" s="35" t="str">
        <f t="shared" si="2"/>
        <v>Crítico</v>
      </c>
      <c r="Z88" s="27" t="str">
        <f>IF(T88=[10]Clasificación!$B$9,[10]Clasificación!$C$9,IF(T88=[10]Clasificación!$B$10,[10]Clasificación!$C$10,IF(OR(T88=[10]Clasificación!$B$11,T88=[10]Clasificación!$C$11),[10]Clasificación!$C$11,"Por clasificar")))</f>
        <v>#ERROR!</v>
      </c>
      <c r="AA88" s="27" t="str">
        <f>IF(OR(V88=[10]Clasificación!$B$15,V88=[10]Clasificación!$B$16),[10]Clasificación!$C$15,IF(V88=[10]Clasificación!$B$17,[10]Clasificación!$C$17,"Por clasificar"))</f>
        <v>#ERROR!</v>
      </c>
      <c r="AB88" s="27" t="str">
        <f>IF(OR(X88=[10]Clasificación!$B$22,X88=[10]Clasificación!$B$23),[10]Clasificación!$C$22,IF(X88=[10]Clasificación!$B$24,[10]Clasificación!$C$24,"Por clasificar"))</f>
        <v>#ERROR!</v>
      </c>
      <c r="AC88" s="30" t="s">
        <v>63</v>
      </c>
      <c r="AD88" s="30" t="s">
        <v>55</v>
      </c>
      <c r="AE88" s="30"/>
      <c r="AF88" s="30"/>
    </row>
    <row r="89" ht="15.75" customHeight="1">
      <c r="A89" s="27">
        <v>82.0</v>
      </c>
      <c r="B89" s="28" t="s">
        <v>515</v>
      </c>
      <c r="C89" s="30" t="s">
        <v>599</v>
      </c>
      <c r="D89" s="30" t="s">
        <v>600</v>
      </c>
      <c r="E89" s="28" t="s">
        <v>608</v>
      </c>
      <c r="F89" s="31" t="s">
        <v>609</v>
      </c>
      <c r="G89" s="31" t="s">
        <v>609</v>
      </c>
      <c r="H89" s="32" t="s">
        <v>610</v>
      </c>
      <c r="I89" s="27" t="s">
        <v>45</v>
      </c>
      <c r="J89" s="27" t="s">
        <v>45</v>
      </c>
      <c r="K89" s="27" t="s">
        <v>45</v>
      </c>
      <c r="L89" s="27" t="s">
        <v>45</v>
      </c>
      <c r="M89" s="27"/>
      <c r="N89" s="27" t="s">
        <v>611</v>
      </c>
      <c r="O89" s="33" t="s">
        <v>612</v>
      </c>
      <c r="P89" s="28" t="s">
        <v>605</v>
      </c>
      <c r="Q89" s="28" t="s">
        <v>605</v>
      </c>
      <c r="R89" s="32" t="s">
        <v>606</v>
      </c>
      <c r="S89" s="27" t="s">
        <v>607</v>
      </c>
      <c r="T89" s="34" t="s">
        <v>53</v>
      </c>
      <c r="U89" s="34"/>
      <c r="V89" s="34" t="s">
        <v>53</v>
      </c>
      <c r="W89" s="34"/>
      <c r="X89" s="34" t="s">
        <v>53</v>
      </c>
      <c r="Y89" s="35" t="str">
        <f t="shared" si="2"/>
        <v>Crítico</v>
      </c>
      <c r="Z89" s="27" t="str">
        <f>IF(T89=[10]Clasificación!$B$9,[10]Clasificación!$C$9,IF(T89=[10]Clasificación!$B$10,[10]Clasificación!$C$10,IF(OR(T89=[10]Clasificación!$B$11,T89=[10]Clasificación!$C$11),[10]Clasificación!$C$11,"Por clasificar")))</f>
        <v>#ERROR!</v>
      </c>
      <c r="AA89" s="27" t="str">
        <f>IF(OR(V89=[10]Clasificación!$B$15,V89=[10]Clasificación!$B$16),[10]Clasificación!$C$15,IF(V89=[10]Clasificación!$B$17,[10]Clasificación!$C$17,"Por clasificar"))</f>
        <v>#ERROR!</v>
      </c>
      <c r="AB89" s="27" t="str">
        <f>IF(OR(X89=[10]Clasificación!$B$22,X89=[10]Clasificación!$B$23),[10]Clasificación!$C$22,IF(X89=[10]Clasificación!$B$24,[10]Clasificación!$C$24,"Por clasificar"))</f>
        <v>#ERROR!</v>
      </c>
      <c r="AC89" s="30" t="s">
        <v>63</v>
      </c>
      <c r="AD89" s="30" t="s">
        <v>55</v>
      </c>
      <c r="AE89" s="30"/>
      <c r="AF89" s="30"/>
    </row>
    <row r="90" ht="15.75" customHeight="1">
      <c r="A90" s="27">
        <v>83.0</v>
      </c>
      <c r="B90" s="28" t="s">
        <v>397</v>
      </c>
      <c r="C90" s="29" t="s">
        <v>613</v>
      </c>
      <c r="D90" s="32" t="s">
        <v>614</v>
      </c>
      <c r="E90" s="27" t="s">
        <v>615</v>
      </c>
      <c r="F90" s="31" t="s">
        <v>616</v>
      </c>
      <c r="G90" s="31" t="s">
        <v>616</v>
      </c>
      <c r="H90" s="32" t="s">
        <v>617</v>
      </c>
      <c r="I90" s="27" t="s">
        <v>45</v>
      </c>
      <c r="J90" s="27" t="s">
        <v>46</v>
      </c>
      <c r="K90" s="27" t="s">
        <v>45</v>
      </c>
      <c r="L90" s="27" t="s">
        <v>45</v>
      </c>
      <c r="M90" s="27" t="s">
        <v>618</v>
      </c>
      <c r="N90" s="27" t="s">
        <v>619</v>
      </c>
      <c r="O90" s="27"/>
      <c r="P90" s="27" t="s">
        <v>620</v>
      </c>
      <c r="Q90" s="27" t="s">
        <v>620</v>
      </c>
      <c r="R90" s="27" t="s">
        <v>621</v>
      </c>
      <c r="S90" s="27" t="s">
        <v>622</v>
      </c>
      <c r="T90" s="38" t="s">
        <v>53</v>
      </c>
      <c r="U90" s="38"/>
      <c r="V90" s="38" t="s">
        <v>52</v>
      </c>
      <c r="W90" s="38"/>
      <c r="X90" s="38" t="s">
        <v>52</v>
      </c>
      <c r="Y90" s="35" t="str">
        <f t="shared" si="2"/>
        <v>Crítico</v>
      </c>
      <c r="Z90" s="27" t="str">
        <f>IF(T90=[11]Clasificación!$B$9,[11]Clasificación!$C$9,IF(T90=[11]Clasificación!$B$10,[11]Clasificación!$C$10,IF(OR(T90=[11]Clasificación!$B$11,T90=[11]Clasificación!$C$11),[11]Clasificación!$C$11,"Por clasificar")))</f>
        <v>#ERROR!</v>
      </c>
      <c r="AA90" s="27" t="str">
        <f>IF(OR(V90=[11]Clasificación!$B$15,V90=[11]Clasificación!$B$16),[11]Clasificación!$C$15,IF(V90=[11]Clasificación!$B$17,[11]Clasificación!$C$17,"Por clasificar"))</f>
        <v>#ERROR!</v>
      </c>
      <c r="AB90" s="27" t="str">
        <f>IF(OR(X90=[11]Clasificación!$B$15,X90=[11]Clasificación!$B$16),[11]Clasificación!$C$15,IF(X90=[11]Clasificación!$B$17,[11]Clasificación!$C$17,"Por clasificar"))</f>
        <v>#ERROR!</v>
      </c>
      <c r="AC90" s="30" t="s">
        <v>158</v>
      </c>
      <c r="AD90" s="30" t="s">
        <v>228</v>
      </c>
      <c r="AE90" s="30"/>
      <c r="AF90" s="30"/>
    </row>
    <row r="91" ht="15.75" customHeight="1">
      <c r="A91" s="27">
        <v>84.0</v>
      </c>
      <c r="B91" s="28" t="s">
        <v>397</v>
      </c>
      <c r="C91" s="29" t="s">
        <v>613</v>
      </c>
      <c r="D91" s="32" t="s">
        <v>614</v>
      </c>
      <c r="E91" s="27" t="s">
        <v>623</v>
      </c>
      <c r="F91" s="31" t="s">
        <v>624</v>
      </c>
      <c r="G91" s="31" t="s">
        <v>624</v>
      </c>
      <c r="H91" s="32" t="s">
        <v>625</v>
      </c>
      <c r="I91" s="27" t="s">
        <v>45</v>
      </c>
      <c r="J91" s="27" t="s">
        <v>46</v>
      </c>
      <c r="K91" s="27" t="s">
        <v>45</v>
      </c>
      <c r="L91" s="27" t="s">
        <v>45</v>
      </c>
      <c r="M91" s="27" t="s">
        <v>626</v>
      </c>
      <c r="N91" s="27" t="s">
        <v>627</v>
      </c>
      <c r="O91" s="27"/>
      <c r="P91" s="27" t="s">
        <v>620</v>
      </c>
      <c r="Q91" s="27" t="s">
        <v>620</v>
      </c>
      <c r="R91" s="27" t="s">
        <v>621</v>
      </c>
      <c r="S91" s="27" t="s">
        <v>622</v>
      </c>
      <c r="T91" s="34" t="s">
        <v>53</v>
      </c>
      <c r="U91" s="34"/>
      <c r="V91" s="34" t="s">
        <v>52</v>
      </c>
      <c r="W91" s="34"/>
      <c r="X91" s="34" t="s">
        <v>52</v>
      </c>
      <c r="Y91" s="35" t="str">
        <f t="shared" si="2"/>
        <v>Crítico</v>
      </c>
      <c r="Z91" s="27" t="str">
        <f>IF(T91=[11]Clasificación!$B$9,[11]Clasificación!$C$9,IF(T91=[11]Clasificación!$B$10,[11]Clasificación!$C$10,IF(OR(T91=[11]Clasificación!$B$11,T91=[11]Clasificación!$C$11),[11]Clasificación!$C$11,"Por clasificar")))</f>
        <v>#ERROR!</v>
      </c>
      <c r="AA91" s="27" t="str">
        <f>IF(OR(V91=[11]Clasificación!$B$15,V91=[11]Clasificación!$B$16),[11]Clasificación!$C$15,IF(V91=[11]Clasificación!$B$17,[11]Clasificación!$C$17,"Por clasificar"))</f>
        <v>#ERROR!</v>
      </c>
      <c r="AB91" s="27" t="str">
        <f>IF(OR(X91=[11]Clasificación!$B$22,X91=[11]Clasificación!$B$23),[11]Clasificación!$C$22,IF(X91=[11]Clasificación!$B$24,[11]Clasificación!$C$24,"Por clasificar"))</f>
        <v>#ERROR!</v>
      </c>
      <c r="AC91" s="30" t="s">
        <v>158</v>
      </c>
      <c r="AD91" s="30" t="s">
        <v>228</v>
      </c>
      <c r="AE91" s="30"/>
      <c r="AF91" s="30"/>
    </row>
    <row r="92" ht="15.75" customHeight="1">
      <c r="A92" s="27">
        <v>85.0</v>
      </c>
      <c r="B92" s="28" t="s">
        <v>397</v>
      </c>
      <c r="C92" s="29" t="s">
        <v>613</v>
      </c>
      <c r="D92" s="32" t="s">
        <v>614</v>
      </c>
      <c r="E92" s="27" t="s">
        <v>628</v>
      </c>
      <c r="F92" s="31" t="s">
        <v>629</v>
      </c>
      <c r="G92" s="31" t="s">
        <v>629</v>
      </c>
      <c r="H92" s="32" t="s">
        <v>630</v>
      </c>
      <c r="I92" s="27" t="s">
        <v>45</v>
      </c>
      <c r="J92" s="27" t="s">
        <v>46</v>
      </c>
      <c r="K92" s="27" t="s">
        <v>45</v>
      </c>
      <c r="L92" s="27" t="s">
        <v>45</v>
      </c>
      <c r="M92" s="27" t="s">
        <v>631</v>
      </c>
      <c r="N92" s="27" t="s">
        <v>632</v>
      </c>
      <c r="O92" s="27"/>
      <c r="P92" s="27" t="s">
        <v>620</v>
      </c>
      <c r="Q92" s="27" t="s">
        <v>620</v>
      </c>
      <c r="R92" s="27" t="s">
        <v>621</v>
      </c>
      <c r="S92" s="27" t="s">
        <v>622</v>
      </c>
      <c r="T92" s="34" t="s">
        <v>53</v>
      </c>
      <c r="U92" s="34"/>
      <c r="V92" s="34" t="s">
        <v>52</v>
      </c>
      <c r="W92" s="34"/>
      <c r="X92" s="34" t="s">
        <v>52</v>
      </c>
      <c r="Y92" s="35" t="str">
        <f t="shared" si="2"/>
        <v>Crítico</v>
      </c>
      <c r="Z92" s="27" t="str">
        <f>IF(T92=[11]Clasificación!$B$9,[11]Clasificación!$C$9,IF(T92=[11]Clasificación!$B$10,[11]Clasificación!$C$10,IF(OR(T92=[11]Clasificación!$B$11,T92=[11]Clasificación!$C$11),[11]Clasificación!$C$11,"Por clasificar")))</f>
        <v>#ERROR!</v>
      </c>
      <c r="AA92" s="27" t="str">
        <f>IF(OR(V92=[11]Clasificación!$B$15,V92=[11]Clasificación!$B$16),[11]Clasificación!$C$15,IF(V92=[11]Clasificación!$B$17,[11]Clasificación!$C$17,"Por clasificar"))</f>
        <v>#ERROR!</v>
      </c>
      <c r="AB92" s="27" t="str">
        <f>IF(OR(X92=[11]Clasificación!$B$22,X92=[11]Clasificación!$B$23),[11]Clasificación!$C$22,IF(X92=[11]Clasificación!$B$24,[11]Clasificación!$C$24,"Por clasificar"))</f>
        <v>#ERROR!</v>
      </c>
      <c r="AC92" s="30" t="s">
        <v>158</v>
      </c>
      <c r="AD92" s="30" t="s">
        <v>228</v>
      </c>
      <c r="AE92" s="30"/>
      <c r="AF92" s="30"/>
    </row>
    <row r="93" ht="15.75" customHeight="1">
      <c r="A93" s="27">
        <v>86.0</v>
      </c>
      <c r="B93" s="28" t="s">
        <v>397</v>
      </c>
      <c r="C93" s="29" t="s">
        <v>633</v>
      </c>
      <c r="D93" s="32" t="s">
        <v>634</v>
      </c>
      <c r="E93" s="27" t="s">
        <v>635</v>
      </c>
      <c r="F93" s="31" t="s">
        <v>636</v>
      </c>
      <c r="G93" s="31" t="s">
        <v>637</v>
      </c>
      <c r="H93" s="32" t="s">
        <v>638</v>
      </c>
      <c r="I93" s="27" t="s">
        <v>45</v>
      </c>
      <c r="J93" s="27" t="s">
        <v>46</v>
      </c>
      <c r="K93" s="27" t="s">
        <v>45</v>
      </c>
      <c r="L93" s="27" t="s">
        <v>46</v>
      </c>
      <c r="M93" s="27" t="s">
        <v>639</v>
      </c>
      <c r="N93" s="27" t="s">
        <v>640</v>
      </c>
      <c r="O93" s="27" t="s">
        <v>641</v>
      </c>
      <c r="P93" s="27" t="s">
        <v>620</v>
      </c>
      <c r="Q93" s="27" t="s">
        <v>620</v>
      </c>
      <c r="R93" s="27" t="s">
        <v>298</v>
      </c>
      <c r="S93" s="27" t="s">
        <v>642</v>
      </c>
      <c r="T93" s="38" t="s">
        <v>53</v>
      </c>
      <c r="U93" s="38"/>
      <c r="V93" s="38" t="s">
        <v>52</v>
      </c>
      <c r="W93" s="38"/>
      <c r="X93" s="38" t="s">
        <v>52</v>
      </c>
      <c r="Y93" s="35" t="str">
        <f t="shared" si="2"/>
        <v>Crítico</v>
      </c>
      <c r="Z93" s="27" t="str">
        <f>IF(T93=[12]Clasificación!$B$9,[12]Clasificación!$C$9,IF(T93=[12]Clasificación!$B$10,[12]Clasificación!$C$10,IF(OR(T93=[12]Clasificación!$B$11,T93=[12]Clasificación!$C$11),[12]Clasificación!$C$11,"Por clasificar")))</f>
        <v>#ERROR!</v>
      </c>
      <c r="AA93" s="27" t="str">
        <f>IF(OR(V93=[12]Clasificación!$B$15,V93=[12]Clasificación!$B$16),[12]Clasificación!$C$15,IF(V93=[12]Clasificación!$B$17,[12]Clasificación!$C$17,"Por clasificar"))</f>
        <v>#ERROR!</v>
      </c>
      <c r="AB93" s="27" t="str">
        <f>IF(OR(X93=[12]Clasificación!$B$15,X93=[12]Clasificación!$B$16),[12]Clasificación!$C$15,IF(X93=[12]Clasificación!$B$17,[12]Clasificación!$C$17,"Por clasificar"))</f>
        <v>#ERROR!</v>
      </c>
      <c r="AC93" s="30" t="s">
        <v>158</v>
      </c>
      <c r="AD93" s="30" t="s">
        <v>228</v>
      </c>
      <c r="AE93" s="30"/>
      <c r="AF93" s="30"/>
    </row>
    <row r="94" ht="15.75" customHeight="1">
      <c r="A94" s="27">
        <v>87.0</v>
      </c>
      <c r="B94" s="28" t="s">
        <v>397</v>
      </c>
      <c r="C94" s="29" t="s">
        <v>633</v>
      </c>
      <c r="D94" s="32" t="s">
        <v>634</v>
      </c>
      <c r="E94" s="27" t="s">
        <v>643</v>
      </c>
      <c r="F94" s="31" t="s">
        <v>644</v>
      </c>
      <c r="G94" s="31" t="s">
        <v>644</v>
      </c>
      <c r="H94" s="32" t="s">
        <v>645</v>
      </c>
      <c r="I94" s="27" t="s">
        <v>45</v>
      </c>
      <c r="J94" s="27" t="s">
        <v>46</v>
      </c>
      <c r="K94" s="27" t="s">
        <v>45</v>
      </c>
      <c r="L94" s="27" t="s">
        <v>46</v>
      </c>
      <c r="M94" s="27"/>
      <c r="N94" s="27" t="s">
        <v>646</v>
      </c>
      <c r="O94" s="27"/>
      <c r="P94" s="27" t="s">
        <v>620</v>
      </c>
      <c r="Q94" s="27" t="s">
        <v>620</v>
      </c>
      <c r="R94" s="27" t="s">
        <v>298</v>
      </c>
      <c r="S94" s="27" t="s">
        <v>642</v>
      </c>
      <c r="T94" s="34" t="s">
        <v>53</v>
      </c>
      <c r="U94" s="34"/>
      <c r="V94" s="34" t="s">
        <v>52</v>
      </c>
      <c r="W94" s="34"/>
      <c r="X94" s="34" t="s">
        <v>52</v>
      </c>
      <c r="Y94" s="35" t="str">
        <f t="shared" si="2"/>
        <v>Crítico</v>
      </c>
      <c r="Z94" s="27" t="str">
        <f>IF(T94=[12]Clasificación!$B$9,[12]Clasificación!$C$9,IF(T94=[12]Clasificación!$B$10,[12]Clasificación!$C$10,IF(OR(T94=[12]Clasificación!$B$11,T94=[12]Clasificación!$C$11),[12]Clasificación!$C$11,"Por clasificar")))</f>
        <v>#ERROR!</v>
      </c>
      <c r="AA94" s="27" t="str">
        <f>IF(OR(V94=[12]Clasificación!$B$15,V94=[12]Clasificación!$B$16),[12]Clasificación!$C$15,IF(V94=[12]Clasificación!$B$17,[12]Clasificación!$C$17,"Por clasificar"))</f>
        <v>#ERROR!</v>
      </c>
      <c r="AB94" s="27" t="str">
        <f>IF(OR(X94=[12]Clasificación!$B$22,X94=[12]Clasificación!$B$23),[12]Clasificación!$C$22,IF(X94=[12]Clasificación!$B$24,[12]Clasificación!$C$24,"Por clasificar"))</f>
        <v>#ERROR!</v>
      </c>
      <c r="AC94" s="30" t="s">
        <v>158</v>
      </c>
      <c r="AD94" s="30" t="s">
        <v>228</v>
      </c>
      <c r="AE94" s="30"/>
      <c r="AF94" s="30"/>
    </row>
    <row r="95" ht="15.75" customHeight="1">
      <c r="A95" s="27">
        <v>88.0</v>
      </c>
      <c r="B95" s="28" t="s">
        <v>229</v>
      </c>
      <c r="C95" s="29" t="s">
        <v>647</v>
      </c>
      <c r="D95" s="30" t="s">
        <v>648</v>
      </c>
      <c r="E95" s="28" t="s">
        <v>649</v>
      </c>
      <c r="F95" s="31" t="s">
        <v>650</v>
      </c>
      <c r="G95" s="31" t="s">
        <v>650</v>
      </c>
      <c r="H95" s="32" t="s">
        <v>651</v>
      </c>
      <c r="I95" s="27" t="s">
        <v>45</v>
      </c>
      <c r="J95" s="27" t="s">
        <v>45</v>
      </c>
      <c r="K95" s="27" t="s">
        <v>45</v>
      </c>
      <c r="L95" s="27" t="s">
        <v>45</v>
      </c>
      <c r="M95" s="28"/>
      <c r="N95" s="28" t="s">
        <v>652</v>
      </c>
      <c r="O95" s="28" t="s">
        <v>653</v>
      </c>
      <c r="P95" s="28" t="s">
        <v>654</v>
      </c>
      <c r="Q95" s="28" t="s">
        <v>655</v>
      </c>
      <c r="R95" s="28" t="s">
        <v>656</v>
      </c>
      <c r="S95" s="28" t="s">
        <v>657</v>
      </c>
      <c r="T95" s="38" t="s">
        <v>52</v>
      </c>
      <c r="U95" s="38"/>
      <c r="V95" s="38" t="s">
        <v>53</v>
      </c>
      <c r="W95" s="38"/>
      <c r="X95" s="38" t="s">
        <v>53</v>
      </c>
      <c r="Y95" s="35" t="str">
        <f t="shared" si="2"/>
        <v>Crítico</v>
      </c>
      <c r="Z95" s="27" t="str">
        <f>IF(T95=[13]Clasificación!$B$9,[13]Clasificación!$C$9,IF(T95=[13]Clasificación!$B$10,[13]Clasificación!$C$10,IF(OR(T95=[13]Clasificación!$B$11,T95=[13]Clasificación!$C$11),[13]Clasificación!$C$11,"Por clasificar")))</f>
        <v>#ERROR!</v>
      </c>
      <c r="AA95" s="27" t="str">
        <f>IF(OR(V95=[13]Clasificación!$B$15,V95=[13]Clasificación!$B$16),[13]Clasificación!$C$15,IF(V95=[13]Clasificación!$B$17,[13]Clasificación!$C$17,"Por clasificar"))</f>
        <v>#ERROR!</v>
      </c>
      <c r="AB95" s="27" t="str">
        <f>IF(OR(X95=[13]Clasificación!$B$15,X95=[13]Clasificación!$B$16),[13]Clasificación!$C$15,IF(X95=[13]Clasificación!$B$17,[13]Clasificación!$C$17,"Por clasificar"))</f>
        <v>#ERROR!</v>
      </c>
      <c r="AC95" s="30" t="s">
        <v>227</v>
      </c>
      <c r="AD95" s="30" t="s">
        <v>228</v>
      </c>
      <c r="AE95" s="30"/>
      <c r="AF95" s="30"/>
    </row>
    <row r="96" ht="15.75" customHeight="1">
      <c r="A96" s="27">
        <v>89.0</v>
      </c>
      <c r="B96" s="28" t="s">
        <v>229</v>
      </c>
      <c r="C96" s="29" t="s">
        <v>647</v>
      </c>
      <c r="D96" s="30" t="s">
        <v>648</v>
      </c>
      <c r="E96" s="28" t="s">
        <v>658</v>
      </c>
      <c r="F96" s="31" t="s">
        <v>659</v>
      </c>
      <c r="G96" s="31" t="s">
        <v>659</v>
      </c>
      <c r="H96" s="32" t="s">
        <v>660</v>
      </c>
      <c r="I96" s="27" t="s">
        <v>45</v>
      </c>
      <c r="J96" s="27" t="s">
        <v>45</v>
      </c>
      <c r="K96" s="27" t="s">
        <v>45</v>
      </c>
      <c r="L96" s="27" t="s">
        <v>46</v>
      </c>
      <c r="M96" s="28"/>
      <c r="N96" s="28" t="s">
        <v>661</v>
      </c>
      <c r="O96" s="28"/>
      <c r="P96" s="28" t="s">
        <v>654</v>
      </c>
      <c r="Q96" s="28" t="s">
        <v>654</v>
      </c>
      <c r="R96" s="28"/>
      <c r="S96" s="28" t="s">
        <v>662</v>
      </c>
      <c r="T96" s="34" t="s">
        <v>52</v>
      </c>
      <c r="U96" s="34"/>
      <c r="V96" s="38" t="s">
        <v>53</v>
      </c>
      <c r="W96" s="38"/>
      <c r="X96" s="38" t="s">
        <v>53</v>
      </c>
      <c r="Y96" s="35" t="str">
        <f t="shared" si="2"/>
        <v>Crítico</v>
      </c>
      <c r="Z96" s="27" t="str">
        <f>IF(T96=[13]Clasificación!$B$9,[13]Clasificación!$C$9,IF(T96=[13]Clasificación!$B$10,[13]Clasificación!$C$10,IF(OR(T96=[13]Clasificación!$B$11,T96=[13]Clasificación!$C$11),[13]Clasificación!$C$11,"Por clasificar")))</f>
        <v>#ERROR!</v>
      </c>
      <c r="AA96" s="27" t="str">
        <f>IF(OR(V96=[13]Clasificación!$B$15,V96=[13]Clasificación!$B$16),[13]Clasificación!$C$15,IF(V96=[13]Clasificación!$B$17,[13]Clasificación!$C$17,"Por clasificar"))</f>
        <v>#ERROR!</v>
      </c>
      <c r="AB96" s="27" t="str">
        <f>IF(OR(X96=[13]Clasificación!$B$22,X96=[13]Clasificación!$B$23),[13]Clasificación!$C$22,IF(X96=[13]Clasificación!$B$24,[13]Clasificación!$C$24,"Por clasificar"))</f>
        <v>#ERROR!</v>
      </c>
      <c r="AC96" s="30" t="s">
        <v>227</v>
      </c>
      <c r="AD96" s="30" t="s">
        <v>228</v>
      </c>
      <c r="AE96" s="30"/>
      <c r="AF96" s="30"/>
    </row>
    <row r="97" ht="15.75" customHeight="1">
      <c r="A97" s="27">
        <v>90.0</v>
      </c>
      <c r="B97" s="28" t="s">
        <v>229</v>
      </c>
      <c r="C97" s="29" t="s">
        <v>663</v>
      </c>
      <c r="D97" s="30" t="s">
        <v>664</v>
      </c>
      <c r="E97" s="28" t="s">
        <v>665</v>
      </c>
      <c r="F97" s="31" t="s">
        <v>666</v>
      </c>
      <c r="G97" s="31" t="s">
        <v>667</v>
      </c>
      <c r="H97" s="32" t="s">
        <v>668</v>
      </c>
      <c r="I97" s="27" t="s">
        <v>45</v>
      </c>
      <c r="J97" s="27" t="s">
        <v>46</v>
      </c>
      <c r="K97" s="27" t="s">
        <v>45</v>
      </c>
      <c r="L97" s="27" t="s">
        <v>45</v>
      </c>
      <c r="M97" s="27"/>
      <c r="N97" s="27" t="s">
        <v>669</v>
      </c>
      <c r="O97" s="27"/>
      <c r="P97" s="28" t="s">
        <v>670</v>
      </c>
      <c r="Q97" s="28" t="s">
        <v>670</v>
      </c>
      <c r="R97" s="32" t="s">
        <v>671</v>
      </c>
      <c r="S97" s="27" t="s">
        <v>672</v>
      </c>
      <c r="T97" s="34" t="s">
        <v>53</v>
      </c>
      <c r="U97" s="34"/>
      <c r="V97" s="34" t="s">
        <v>53</v>
      </c>
      <c r="W97" s="34"/>
      <c r="X97" s="34" t="s">
        <v>53</v>
      </c>
      <c r="Y97" s="35" t="str">
        <f t="shared" si="2"/>
        <v>Crítico</v>
      </c>
      <c r="Z97" s="27" t="str">
        <f>IF(T97=[14]Clasificación!$B$9,[14]Clasificación!$C$9,IF(T97=[14]Clasificación!$B$10,[14]Clasificación!$C$10,IF(OR(T97=[14]Clasificación!$B$11,T97=[14]Clasificación!$C$11),[14]Clasificación!$C$11,"Por clasificar")))</f>
        <v>#ERROR!</v>
      </c>
      <c r="AA97" s="27" t="str">
        <f>IF(OR(V97=[14]Clasificación!$B$15,V97=[14]Clasificación!$B$16),[14]Clasificación!$C$15,IF(V97=[14]Clasificación!$B$17,[14]Clasificación!$C$17,"Por clasificar"))</f>
        <v>#ERROR!</v>
      </c>
      <c r="AB97" s="27" t="str">
        <f>IF(OR(X97=[14]Clasificación!$B$22,X97=[14]Clasificación!$B$23),[14]Clasificación!$C$22,IF(X97=[14]Clasificación!$B$24,[14]Clasificación!$C$24,"Por clasificar"))</f>
        <v>#ERROR!</v>
      </c>
      <c r="AC97" s="30" t="s">
        <v>63</v>
      </c>
      <c r="AD97" s="30" t="s">
        <v>228</v>
      </c>
      <c r="AE97" s="30"/>
      <c r="AF97" s="30"/>
    </row>
    <row r="98" ht="15.75" customHeight="1">
      <c r="A98" s="27">
        <v>91.0</v>
      </c>
      <c r="B98" s="28" t="s">
        <v>229</v>
      </c>
      <c r="C98" s="29" t="s">
        <v>663</v>
      </c>
      <c r="D98" s="30" t="s">
        <v>664</v>
      </c>
      <c r="E98" s="28" t="s">
        <v>673</v>
      </c>
      <c r="F98" s="31" t="s">
        <v>674</v>
      </c>
      <c r="G98" s="31" t="s">
        <v>674</v>
      </c>
      <c r="H98" s="32" t="s">
        <v>675</v>
      </c>
      <c r="I98" s="27" t="s">
        <v>45</v>
      </c>
      <c r="J98" s="27" t="s">
        <v>46</v>
      </c>
      <c r="K98" s="27" t="s">
        <v>45</v>
      </c>
      <c r="L98" s="27" t="s">
        <v>45</v>
      </c>
      <c r="M98" s="27"/>
      <c r="N98" s="27" t="s">
        <v>676</v>
      </c>
      <c r="O98" s="27"/>
      <c r="P98" s="28" t="s">
        <v>670</v>
      </c>
      <c r="Q98" s="28" t="s">
        <v>670</v>
      </c>
      <c r="R98" s="32" t="s">
        <v>671</v>
      </c>
      <c r="S98" s="27" t="s">
        <v>672</v>
      </c>
      <c r="T98" s="34" t="s">
        <v>53</v>
      </c>
      <c r="U98" s="34"/>
      <c r="V98" s="34" t="s">
        <v>53</v>
      </c>
      <c r="W98" s="34"/>
      <c r="X98" s="34" t="s">
        <v>53</v>
      </c>
      <c r="Y98" s="35" t="str">
        <f t="shared" si="2"/>
        <v>Crítico</v>
      </c>
      <c r="Z98" s="27" t="str">
        <f>IF(T98=[14]Clasificación!$B$9,[14]Clasificación!$C$9,IF(T98=[14]Clasificación!$B$10,[14]Clasificación!$C$10,IF(OR(T98=[14]Clasificación!$B$11,T98=[14]Clasificación!$C$11),[14]Clasificación!$C$11,"Por clasificar")))</f>
        <v>#ERROR!</v>
      </c>
      <c r="AA98" s="27" t="str">
        <f>IF(OR(V98=[14]Clasificación!$B$15,V98=[14]Clasificación!$B$16),[14]Clasificación!$C$15,IF(V98=[14]Clasificación!$B$17,[14]Clasificación!$C$17,"Por clasificar"))</f>
        <v>#ERROR!</v>
      </c>
      <c r="AB98" s="27" t="str">
        <f>IF(OR(X98=[14]Clasificación!$B$22,X98=[14]Clasificación!$B$23),[14]Clasificación!$C$22,IF(X98=[14]Clasificación!$B$24,[14]Clasificación!$C$24,"Por clasificar"))</f>
        <v>#ERROR!</v>
      </c>
      <c r="AC98" s="30" t="s">
        <v>63</v>
      </c>
      <c r="AD98" s="30" t="s">
        <v>228</v>
      </c>
      <c r="AE98" s="30"/>
      <c r="AF98" s="30"/>
    </row>
    <row r="99" ht="15.75" customHeight="1">
      <c r="A99" s="27">
        <v>92.0</v>
      </c>
      <c r="B99" s="28" t="s">
        <v>229</v>
      </c>
      <c r="C99" s="29" t="s">
        <v>663</v>
      </c>
      <c r="D99" s="30" t="s">
        <v>664</v>
      </c>
      <c r="E99" s="28" t="s">
        <v>677</v>
      </c>
      <c r="F99" s="31" t="s">
        <v>678</v>
      </c>
      <c r="G99" s="31" t="s">
        <v>678</v>
      </c>
      <c r="H99" s="32" t="s">
        <v>679</v>
      </c>
      <c r="I99" s="27" t="s">
        <v>45</v>
      </c>
      <c r="J99" s="27" t="s">
        <v>46</v>
      </c>
      <c r="K99" s="27" t="s">
        <v>45</v>
      </c>
      <c r="L99" s="27" t="s">
        <v>45</v>
      </c>
      <c r="M99" s="27"/>
      <c r="N99" s="27" t="s">
        <v>680</v>
      </c>
      <c r="O99" s="27"/>
      <c r="P99" s="28" t="s">
        <v>670</v>
      </c>
      <c r="Q99" s="28" t="s">
        <v>670</v>
      </c>
      <c r="R99" s="32" t="s">
        <v>671</v>
      </c>
      <c r="S99" s="27" t="s">
        <v>672</v>
      </c>
      <c r="T99" s="34" t="s">
        <v>53</v>
      </c>
      <c r="U99" s="34"/>
      <c r="V99" s="34" t="s">
        <v>53</v>
      </c>
      <c r="W99" s="34"/>
      <c r="X99" s="34" t="s">
        <v>53</v>
      </c>
      <c r="Y99" s="35" t="str">
        <f t="shared" si="2"/>
        <v>Crítico</v>
      </c>
      <c r="Z99" s="27" t="str">
        <f>IF(T99=[14]Clasificación!$B$9,[14]Clasificación!$C$9,IF(T99=[14]Clasificación!$B$10,[14]Clasificación!$C$10,IF(OR(T99=[14]Clasificación!$B$11,T99=[14]Clasificación!$C$11),[14]Clasificación!$C$11,"Por clasificar")))</f>
        <v>#ERROR!</v>
      </c>
      <c r="AA99" s="27" t="str">
        <f>IF(OR(V99=[14]Clasificación!$B$15,V99=[14]Clasificación!$B$16),[14]Clasificación!$C$15,IF(V99=[14]Clasificación!$B$17,[14]Clasificación!$C$17,"Por clasificar"))</f>
        <v>#ERROR!</v>
      </c>
      <c r="AB99" s="27" t="str">
        <f>IF(OR(X99=[14]Clasificación!$B$22,X99=[14]Clasificación!$B$23),[14]Clasificación!$C$22,IF(X99=[14]Clasificación!$B$24,[14]Clasificación!$C$24,"Por clasificar"))</f>
        <v>#ERROR!</v>
      </c>
      <c r="AC99" s="30" t="s">
        <v>63</v>
      </c>
      <c r="AD99" s="30" t="s">
        <v>228</v>
      </c>
      <c r="AE99" s="30"/>
      <c r="AF99" s="30"/>
    </row>
    <row r="100" ht="15.75" customHeight="1">
      <c r="A100" s="27">
        <v>93.0</v>
      </c>
      <c r="B100" s="28" t="s">
        <v>229</v>
      </c>
      <c r="C100" s="29" t="s">
        <v>663</v>
      </c>
      <c r="D100" s="30" t="s">
        <v>664</v>
      </c>
      <c r="E100" s="28" t="s">
        <v>681</v>
      </c>
      <c r="F100" s="31" t="s">
        <v>682</v>
      </c>
      <c r="G100" s="31" t="s">
        <v>682</v>
      </c>
      <c r="H100" s="32" t="s">
        <v>683</v>
      </c>
      <c r="I100" s="27" t="s">
        <v>45</v>
      </c>
      <c r="J100" s="27" t="s">
        <v>46</v>
      </c>
      <c r="K100" s="27" t="s">
        <v>45</v>
      </c>
      <c r="L100" s="27" t="s">
        <v>45</v>
      </c>
      <c r="M100" s="27"/>
      <c r="N100" s="27" t="s">
        <v>684</v>
      </c>
      <c r="O100" s="27" t="s">
        <v>685</v>
      </c>
      <c r="P100" s="28" t="s">
        <v>670</v>
      </c>
      <c r="Q100" s="28" t="s">
        <v>670</v>
      </c>
      <c r="R100" s="32" t="s">
        <v>671</v>
      </c>
      <c r="S100" s="27" t="s">
        <v>672</v>
      </c>
      <c r="T100" s="34" t="s">
        <v>53</v>
      </c>
      <c r="U100" s="34"/>
      <c r="V100" s="34" t="s">
        <v>53</v>
      </c>
      <c r="W100" s="34"/>
      <c r="X100" s="34" t="s">
        <v>53</v>
      </c>
      <c r="Y100" s="35" t="str">
        <f t="shared" si="2"/>
        <v>Crítico</v>
      </c>
      <c r="Z100" s="27" t="str">
        <f>IF(T100=[14]Clasificación!$B$9,[14]Clasificación!$C$9,IF(T100=[14]Clasificación!$B$10,[14]Clasificación!$C$10,IF(OR(T100=[14]Clasificación!$B$11,T100=[14]Clasificación!$C$11),[14]Clasificación!$C$11,"Por clasificar")))</f>
        <v>#ERROR!</v>
      </c>
      <c r="AA100" s="27" t="str">
        <f>IF(OR(V100=[14]Clasificación!$B$15,V100=[14]Clasificación!$B$16),[14]Clasificación!$C$15,IF(V100=[14]Clasificación!$B$17,[14]Clasificación!$C$17,"Por clasificar"))</f>
        <v>#ERROR!</v>
      </c>
      <c r="AB100" s="27" t="str">
        <f>IF(OR(X100=[14]Clasificación!$B$22,X100=[14]Clasificación!$B$23),[14]Clasificación!$C$22,IF(X100=[14]Clasificación!$B$24,[14]Clasificación!$C$24,"Por clasificar"))</f>
        <v>#ERROR!</v>
      </c>
      <c r="AC100" s="30" t="s">
        <v>63</v>
      </c>
      <c r="AD100" s="30" t="s">
        <v>228</v>
      </c>
      <c r="AE100" s="30"/>
      <c r="AF100" s="30"/>
    </row>
    <row r="101" ht="15.75" customHeight="1">
      <c r="A101" s="27">
        <v>94.0</v>
      </c>
      <c r="B101" s="28" t="s">
        <v>229</v>
      </c>
      <c r="C101" s="30" t="s">
        <v>686</v>
      </c>
      <c r="D101" s="30" t="s">
        <v>687</v>
      </c>
      <c r="E101" s="28" t="s">
        <v>688</v>
      </c>
      <c r="F101" s="31" t="s">
        <v>689</v>
      </c>
      <c r="G101" s="31" t="s">
        <v>689</v>
      </c>
      <c r="H101" s="32" t="s">
        <v>690</v>
      </c>
      <c r="I101" s="27" t="s">
        <v>45</v>
      </c>
      <c r="J101" s="27" t="s">
        <v>45</v>
      </c>
      <c r="K101" s="27" t="s">
        <v>45</v>
      </c>
      <c r="L101" s="27" t="s">
        <v>45</v>
      </c>
      <c r="M101" s="28"/>
      <c r="N101" s="28" t="s">
        <v>691</v>
      </c>
      <c r="O101" s="28"/>
      <c r="P101" s="28" t="s">
        <v>692</v>
      </c>
      <c r="Q101" s="28" t="s">
        <v>692</v>
      </c>
      <c r="R101" s="28" t="s">
        <v>693</v>
      </c>
      <c r="S101" s="28" t="s">
        <v>694</v>
      </c>
      <c r="T101" s="38" t="s">
        <v>52</v>
      </c>
      <c r="U101" s="38"/>
      <c r="V101" s="38" t="s">
        <v>53</v>
      </c>
      <c r="W101" s="38"/>
      <c r="X101" s="38" t="s">
        <v>53</v>
      </c>
      <c r="Y101" s="35" t="str">
        <f t="shared" si="2"/>
        <v>Crítico</v>
      </c>
      <c r="Z101" s="27" t="str">
        <f>IF(T101=[15]Clasificación!$B$9,[15]Clasificación!$C$9,IF(T101=[15]Clasificación!$B$10,[15]Clasificación!$C$10,IF(OR(T101=[15]Clasificación!$B$11,T101=[15]Clasificación!$C$11),[15]Clasificación!$C$11,"Por clasificar")))</f>
        <v>#ERROR!</v>
      </c>
      <c r="AA101" s="27" t="str">
        <f>IF(OR(V101=[15]Clasificación!$B$15,V101=[15]Clasificación!$B$16),[15]Clasificación!$C$15,IF(V101=[15]Clasificación!$B$17,[15]Clasificación!$C$17,"Por clasificar"))</f>
        <v>#ERROR!</v>
      </c>
      <c r="AB101" s="27" t="str">
        <f>IF(OR(X101=[15]Clasificación!$B$15,X101=[15]Clasificación!$B$16),[15]Clasificación!$C$15,IF(X101=[15]Clasificación!$B$17,[15]Clasificación!$C$17,"Por clasificar"))</f>
        <v>#ERROR!</v>
      </c>
      <c r="AC101" s="30" t="s">
        <v>227</v>
      </c>
      <c r="AD101" s="30" t="s">
        <v>228</v>
      </c>
      <c r="AE101" s="30"/>
      <c r="AF101" s="30"/>
    </row>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autoFilter ref="$A$6:$AF$101"/>
  <mergeCells count="11">
    <mergeCell ref="R6:S6"/>
    <mergeCell ref="T6:Y6"/>
    <mergeCell ref="Z6:AC6"/>
    <mergeCell ref="AD6:AF6"/>
    <mergeCell ref="B2:E4"/>
    <mergeCell ref="F2:G2"/>
    <mergeCell ref="F3:G3"/>
    <mergeCell ref="F4:G4"/>
    <mergeCell ref="A6:H6"/>
    <mergeCell ref="M6:O6"/>
    <mergeCell ref="P6:Q6"/>
  </mergeCells>
  <conditionalFormatting sqref="Y8:Y101">
    <cfRule type="cellIs" dxfId="0" priority="1" operator="equal">
      <formula>"No Crítico"</formula>
    </cfRule>
  </conditionalFormatting>
  <conditionalFormatting sqref="Y8:Y101">
    <cfRule type="cellIs" dxfId="1" priority="2" operator="equal">
      <formula>"Crítico"</formula>
    </cfRule>
  </conditionalFormatting>
  <conditionalFormatting sqref="Z8:Z101">
    <cfRule type="cellIs" dxfId="0" priority="3" operator="equal">
      <formula>"Pública"</formula>
    </cfRule>
  </conditionalFormatting>
  <conditionalFormatting sqref="Z8:Z101">
    <cfRule type="cellIs" dxfId="1" priority="4" operator="equal">
      <formula>"Altamente Confidencial"</formula>
    </cfRule>
  </conditionalFormatting>
  <conditionalFormatting sqref="Z8:Z101">
    <cfRule type="cellIs" dxfId="2" priority="5" operator="equal">
      <formula>"Confidencial"</formula>
    </cfRule>
  </conditionalFormatting>
  <conditionalFormatting sqref="AA8:AB101">
    <cfRule type="cellIs" dxfId="0" priority="6" operator="equal">
      <formula>"Bajo"</formula>
    </cfRule>
  </conditionalFormatting>
  <conditionalFormatting sqref="AA8:AB101">
    <cfRule type="cellIs" dxfId="1" priority="7" operator="equal">
      <formula>"Alta"</formula>
    </cfRule>
  </conditionalFormatting>
  <conditionalFormatting sqref="AA8:AB101">
    <cfRule type="cellIs" dxfId="3" priority="8" operator="equal">
      <formula>"Medio"</formula>
    </cfRule>
  </conditionalFormatting>
  <dataValidations>
    <dataValidation type="list" allowBlank="1" showErrorMessage="1" sqref="T8:X101">
      <formula1>"Alto,Medio,Bajo"</formula1>
    </dataValidation>
  </dataValidations>
  <hyperlinks>
    <hyperlink r:id="rId2" ref="N77"/>
  </hyperlinks>
  <printOptions/>
  <pageMargins bottom="0.75" footer="0.0" header="0.0" left="0.7" right="0.7" top="0.75"/>
  <pageSetup orientation="landscape"/>
  <drawing r:id="rId3"/>
  <legacyDrawing r:id="rId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3.0" ySplit="6.0" topLeftCell="D7" activePane="bottomRight" state="frozen"/>
      <selection activeCell="D1" sqref="D1" pane="topRight"/>
      <selection activeCell="A7" sqref="A7" pane="bottomLeft"/>
      <selection activeCell="D7" sqref="D7" pane="bottomRight"/>
    </sheetView>
  </sheetViews>
  <sheetFormatPr customHeight="1" defaultColWidth="14.43" defaultRowHeight="15.0"/>
  <cols>
    <col customWidth="1" min="1" max="1" width="6.71"/>
    <col customWidth="1" min="2" max="2" width="23.57"/>
    <col customWidth="1" min="3" max="3" width="24.43"/>
    <col customWidth="1" min="4" max="4" width="19.14"/>
    <col customWidth="1" min="5" max="5" width="14.57"/>
    <col customWidth="1" min="6" max="6" width="41.29"/>
    <col customWidth="1" min="7" max="7" width="27.0"/>
    <col customWidth="1" min="8" max="8" width="0.86"/>
    <col customWidth="1" min="9" max="9" width="23.14"/>
    <col customWidth="1" min="10" max="10" width="22.71"/>
    <col customWidth="1" min="11" max="26" width="10.71"/>
  </cols>
  <sheetData>
    <row r="1" ht="7.5" customHeight="1">
      <c r="B1" s="45"/>
      <c r="C1" s="45"/>
    </row>
    <row r="2" ht="7.5" customHeight="1">
      <c r="B2" s="45"/>
      <c r="C2" s="45"/>
    </row>
    <row r="3" ht="7.5" customHeight="1">
      <c r="B3" s="45"/>
      <c r="C3" s="45"/>
    </row>
    <row r="4">
      <c r="A4" s="46" t="s">
        <v>695</v>
      </c>
      <c r="B4" s="8"/>
      <c r="C4" s="8"/>
      <c r="D4" s="8"/>
      <c r="E4" s="8"/>
      <c r="F4" s="8"/>
      <c r="G4" s="8"/>
      <c r="H4" s="47"/>
      <c r="I4" s="7" t="s">
        <v>7</v>
      </c>
      <c r="J4" s="14"/>
    </row>
    <row r="5">
      <c r="A5" s="48" t="s">
        <v>12</v>
      </c>
      <c r="B5" s="49" t="s">
        <v>696</v>
      </c>
      <c r="C5" s="50"/>
      <c r="D5" s="48" t="s">
        <v>697</v>
      </c>
      <c r="E5" s="48" t="s">
        <v>17</v>
      </c>
      <c r="F5" s="48" t="s">
        <v>18</v>
      </c>
      <c r="G5" s="48" t="s">
        <v>19</v>
      </c>
      <c r="H5" s="47"/>
      <c r="I5" s="48" t="s">
        <v>27</v>
      </c>
      <c r="J5" s="48" t="s">
        <v>28</v>
      </c>
    </row>
    <row r="6">
      <c r="A6" s="51"/>
      <c r="B6" s="52"/>
      <c r="C6" s="53"/>
      <c r="D6" s="51"/>
      <c r="E6" s="51"/>
      <c r="F6" s="51"/>
      <c r="G6" s="51"/>
      <c r="H6" s="47"/>
      <c r="I6" s="51"/>
      <c r="J6" s="51"/>
    </row>
    <row r="7" ht="49.5" customHeight="1">
      <c r="A7" s="27">
        <v>1.0</v>
      </c>
      <c r="B7" s="28" t="s">
        <v>39</v>
      </c>
      <c r="C7" s="28" t="s">
        <v>40</v>
      </c>
      <c r="D7" s="27" t="s">
        <v>41</v>
      </c>
      <c r="E7" s="27" t="s">
        <v>698</v>
      </c>
      <c r="F7" s="32" t="s">
        <v>699</v>
      </c>
      <c r="G7" s="27" t="s">
        <v>111</v>
      </c>
      <c r="I7" s="27" t="s">
        <v>48</v>
      </c>
      <c r="J7" s="27" t="s">
        <v>48</v>
      </c>
    </row>
    <row r="8" ht="49.5" customHeight="1">
      <c r="A8" s="27">
        <v>2.0</v>
      </c>
      <c r="B8" s="28" t="s">
        <v>39</v>
      </c>
      <c r="C8" s="28" t="s">
        <v>40</v>
      </c>
      <c r="D8" s="27" t="s">
        <v>41</v>
      </c>
      <c r="E8" s="27" t="s">
        <v>700</v>
      </c>
      <c r="F8" s="32" t="s">
        <v>701</v>
      </c>
      <c r="G8" s="27" t="s">
        <v>702</v>
      </c>
      <c r="I8" s="27" t="s">
        <v>48</v>
      </c>
      <c r="J8" s="27" t="s">
        <v>87</v>
      </c>
    </row>
    <row r="9" ht="49.5" customHeight="1">
      <c r="A9" s="27">
        <v>3.0</v>
      </c>
      <c r="B9" s="28" t="s">
        <v>39</v>
      </c>
      <c r="C9" s="28" t="s">
        <v>40</v>
      </c>
      <c r="D9" s="27" t="s">
        <v>41</v>
      </c>
      <c r="E9" s="27" t="s">
        <v>703</v>
      </c>
      <c r="F9" s="32" t="s">
        <v>704</v>
      </c>
      <c r="G9" s="27"/>
      <c r="I9" s="27" t="s">
        <v>705</v>
      </c>
      <c r="J9" s="27" t="s">
        <v>87</v>
      </c>
    </row>
    <row r="10" ht="49.5" customHeight="1">
      <c r="A10" s="27">
        <v>4.0</v>
      </c>
      <c r="B10" s="27" t="s">
        <v>706</v>
      </c>
      <c r="C10" s="27" t="s">
        <v>707</v>
      </c>
      <c r="D10" s="27" t="s">
        <v>80</v>
      </c>
      <c r="E10" s="27" t="s">
        <v>708</v>
      </c>
      <c r="F10" s="32" t="s">
        <v>709</v>
      </c>
      <c r="G10" s="27" t="s">
        <v>710</v>
      </c>
      <c r="I10" s="27" t="s">
        <v>86</v>
      </c>
      <c r="J10" s="27" t="s">
        <v>87</v>
      </c>
    </row>
    <row r="11" ht="49.5" customHeight="1">
      <c r="A11" s="27">
        <v>5.0</v>
      </c>
      <c r="B11" s="27" t="s">
        <v>706</v>
      </c>
      <c r="C11" s="27" t="s">
        <v>707</v>
      </c>
      <c r="D11" s="27" t="s">
        <v>80</v>
      </c>
      <c r="E11" s="27" t="s">
        <v>711</v>
      </c>
      <c r="F11" s="32" t="s">
        <v>712</v>
      </c>
      <c r="G11" s="27" t="s">
        <v>710</v>
      </c>
      <c r="I11" s="27" t="s">
        <v>86</v>
      </c>
      <c r="J11" s="27" t="s">
        <v>87</v>
      </c>
    </row>
    <row r="12" ht="49.5" customHeight="1">
      <c r="A12" s="27">
        <v>6.0</v>
      </c>
      <c r="B12" s="27" t="s">
        <v>706</v>
      </c>
      <c r="C12" s="27" t="s">
        <v>707</v>
      </c>
      <c r="D12" s="27" t="s">
        <v>80</v>
      </c>
      <c r="E12" s="27" t="s">
        <v>713</v>
      </c>
      <c r="F12" s="32" t="s">
        <v>714</v>
      </c>
      <c r="G12" s="27" t="s">
        <v>710</v>
      </c>
      <c r="I12" s="27" t="s">
        <v>86</v>
      </c>
      <c r="J12" s="27" t="s">
        <v>87</v>
      </c>
    </row>
    <row r="13" ht="49.5" customHeight="1">
      <c r="A13" s="27">
        <v>7.0</v>
      </c>
      <c r="B13" s="27" t="s">
        <v>706</v>
      </c>
      <c r="C13" s="27" t="s">
        <v>707</v>
      </c>
      <c r="D13" s="27" t="s">
        <v>80</v>
      </c>
      <c r="E13" s="27" t="s">
        <v>715</v>
      </c>
      <c r="F13" s="32" t="s">
        <v>716</v>
      </c>
      <c r="G13" s="27" t="s">
        <v>710</v>
      </c>
      <c r="I13" s="27" t="s">
        <v>86</v>
      </c>
      <c r="J13" s="27" t="s">
        <v>87</v>
      </c>
    </row>
    <row r="14" ht="49.5" customHeight="1">
      <c r="A14" s="27">
        <v>8.0</v>
      </c>
      <c r="B14" s="27" t="s">
        <v>706</v>
      </c>
      <c r="C14" s="27" t="s">
        <v>707</v>
      </c>
      <c r="D14" s="27" t="s">
        <v>80</v>
      </c>
      <c r="E14" s="27" t="s">
        <v>112</v>
      </c>
      <c r="F14" s="32" t="s">
        <v>717</v>
      </c>
      <c r="G14" s="27" t="s">
        <v>111</v>
      </c>
      <c r="I14" s="27" t="s">
        <v>87</v>
      </c>
      <c r="J14" s="27" t="s">
        <v>87</v>
      </c>
    </row>
    <row r="15" ht="49.5" customHeight="1">
      <c r="A15" s="27">
        <v>9.0</v>
      </c>
      <c r="B15" s="28" t="s">
        <v>113</v>
      </c>
      <c r="C15" s="54" t="s">
        <v>114</v>
      </c>
      <c r="D15" s="27" t="s">
        <v>115</v>
      </c>
      <c r="E15" s="27" t="s">
        <v>718</v>
      </c>
      <c r="F15" s="32" t="s">
        <v>719</v>
      </c>
      <c r="G15" s="27" t="s">
        <v>720</v>
      </c>
      <c r="I15" s="27" t="s">
        <v>721</v>
      </c>
      <c r="J15" s="27" t="s">
        <v>87</v>
      </c>
    </row>
    <row r="16" ht="49.5" customHeight="1">
      <c r="A16" s="27">
        <v>10.0</v>
      </c>
      <c r="B16" s="28" t="s">
        <v>113</v>
      </c>
      <c r="C16" s="54" t="s">
        <v>114</v>
      </c>
      <c r="D16" s="27" t="s">
        <v>115</v>
      </c>
      <c r="E16" s="27" t="s">
        <v>722</v>
      </c>
      <c r="F16" s="32" t="s">
        <v>723</v>
      </c>
      <c r="G16" s="27" t="s">
        <v>720</v>
      </c>
      <c r="I16" s="27" t="s">
        <v>724</v>
      </c>
      <c r="J16" s="27" t="s">
        <v>87</v>
      </c>
    </row>
    <row r="17" ht="49.5" customHeight="1">
      <c r="A17" s="27">
        <v>11.0</v>
      </c>
      <c r="B17" s="28" t="s">
        <v>113</v>
      </c>
      <c r="C17" s="54" t="s">
        <v>114</v>
      </c>
      <c r="D17" s="27" t="s">
        <v>115</v>
      </c>
      <c r="E17" s="27" t="s">
        <v>703</v>
      </c>
      <c r="F17" s="32" t="s">
        <v>704</v>
      </c>
      <c r="G17" s="27"/>
      <c r="I17" s="27" t="s">
        <v>725</v>
      </c>
      <c r="J17" s="27" t="s">
        <v>87</v>
      </c>
    </row>
    <row r="18" ht="49.5" customHeight="1">
      <c r="A18" s="27">
        <v>12.0</v>
      </c>
      <c r="B18" s="28" t="s">
        <v>726</v>
      </c>
      <c r="C18" s="54" t="s">
        <v>727</v>
      </c>
      <c r="D18" s="27" t="s">
        <v>136</v>
      </c>
      <c r="E18" s="27"/>
      <c r="F18" s="32"/>
      <c r="G18" s="27"/>
      <c r="I18" s="27"/>
      <c r="J18" s="27"/>
    </row>
    <row r="19" ht="49.5" customHeight="1">
      <c r="A19" s="27">
        <v>13.0</v>
      </c>
      <c r="B19" s="28" t="s">
        <v>147</v>
      </c>
      <c r="C19" s="28" t="s">
        <v>148</v>
      </c>
      <c r="D19" s="27" t="s">
        <v>149</v>
      </c>
      <c r="E19" s="27" t="s">
        <v>722</v>
      </c>
      <c r="F19" s="32" t="s">
        <v>728</v>
      </c>
      <c r="G19" s="27" t="s">
        <v>729</v>
      </c>
      <c r="I19" s="27" t="s">
        <v>724</v>
      </c>
      <c r="J19" s="27" t="s">
        <v>87</v>
      </c>
    </row>
    <row r="20" ht="49.5" customHeight="1">
      <c r="A20" s="27">
        <v>14.0</v>
      </c>
      <c r="B20" s="28" t="s">
        <v>147</v>
      </c>
      <c r="C20" s="28" t="s">
        <v>148</v>
      </c>
      <c r="D20" s="27" t="s">
        <v>149</v>
      </c>
      <c r="E20" s="27" t="s">
        <v>132</v>
      </c>
      <c r="F20" s="32" t="s">
        <v>730</v>
      </c>
      <c r="G20" s="27" t="s">
        <v>729</v>
      </c>
      <c r="I20" s="27" t="s">
        <v>441</v>
      </c>
      <c r="J20" s="27" t="s">
        <v>87</v>
      </c>
    </row>
    <row r="21" ht="49.5" customHeight="1">
      <c r="A21" s="27">
        <v>15.0</v>
      </c>
      <c r="B21" s="55" t="s">
        <v>147</v>
      </c>
      <c r="C21" s="55" t="s">
        <v>148</v>
      </c>
      <c r="D21" s="39" t="s">
        <v>149</v>
      </c>
      <c r="E21" s="39" t="s">
        <v>703</v>
      </c>
      <c r="F21" s="56" t="s">
        <v>704</v>
      </c>
      <c r="G21" s="39"/>
      <c r="I21" s="39" t="s">
        <v>705</v>
      </c>
      <c r="J21" s="39" t="s">
        <v>87</v>
      </c>
    </row>
    <row r="22" ht="49.5" customHeight="1">
      <c r="A22" s="27">
        <v>16.0</v>
      </c>
      <c r="B22" s="57" t="s">
        <v>731</v>
      </c>
      <c r="C22" s="57" t="s">
        <v>173</v>
      </c>
      <c r="D22" s="39" t="s">
        <v>174</v>
      </c>
      <c r="E22" s="39" t="s">
        <v>732</v>
      </c>
      <c r="F22" s="37" t="s">
        <v>733</v>
      </c>
      <c r="G22" s="39" t="s">
        <v>734</v>
      </c>
      <c r="H22" s="58"/>
      <c r="I22" s="39" t="s">
        <v>735</v>
      </c>
      <c r="J22" s="39" t="s">
        <v>735</v>
      </c>
    </row>
    <row r="23" ht="49.5" customHeight="1">
      <c r="A23" s="27">
        <v>17.0</v>
      </c>
      <c r="B23" s="57" t="s">
        <v>147</v>
      </c>
      <c r="C23" s="57" t="s">
        <v>173</v>
      </c>
      <c r="D23" s="39" t="s">
        <v>174</v>
      </c>
      <c r="E23" s="39" t="s">
        <v>703</v>
      </c>
      <c r="F23" s="39" t="s">
        <v>704</v>
      </c>
      <c r="G23" s="39"/>
      <c r="H23" s="45"/>
      <c r="I23" s="39" t="s">
        <v>705</v>
      </c>
      <c r="J23" s="39" t="s">
        <v>87</v>
      </c>
    </row>
    <row r="24" ht="49.5" customHeight="1">
      <c r="A24" s="27">
        <v>18.0</v>
      </c>
      <c r="B24" s="28" t="s">
        <v>147</v>
      </c>
      <c r="C24" s="54" t="s">
        <v>182</v>
      </c>
      <c r="D24" s="27" t="s">
        <v>183</v>
      </c>
      <c r="E24" s="27" t="s">
        <v>732</v>
      </c>
      <c r="F24" s="32" t="s">
        <v>733</v>
      </c>
      <c r="G24" s="27" t="s">
        <v>734</v>
      </c>
      <c r="I24" s="27" t="s">
        <v>735</v>
      </c>
      <c r="J24" s="27" t="s">
        <v>735</v>
      </c>
    </row>
    <row r="25" ht="49.5" customHeight="1">
      <c r="A25" s="27">
        <v>19.0</v>
      </c>
      <c r="B25" s="28" t="s">
        <v>147</v>
      </c>
      <c r="C25" s="54" t="s">
        <v>182</v>
      </c>
      <c r="D25" s="27" t="s">
        <v>183</v>
      </c>
      <c r="E25" s="27" t="s">
        <v>736</v>
      </c>
      <c r="F25" s="32" t="s">
        <v>737</v>
      </c>
      <c r="G25" s="27"/>
      <c r="I25" s="27" t="s">
        <v>724</v>
      </c>
      <c r="J25" s="27" t="s">
        <v>87</v>
      </c>
    </row>
    <row r="26" ht="49.5" customHeight="1">
      <c r="A26" s="27">
        <v>20.0</v>
      </c>
      <c r="B26" s="28" t="s">
        <v>147</v>
      </c>
      <c r="C26" s="54" t="s">
        <v>182</v>
      </c>
      <c r="D26" s="27" t="s">
        <v>183</v>
      </c>
      <c r="E26" s="27" t="s">
        <v>703</v>
      </c>
      <c r="F26" s="32" t="s">
        <v>704</v>
      </c>
      <c r="G26" s="27"/>
      <c r="I26" s="27" t="s">
        <v>705</v>
      </c>
      <c r="J26" s="27" t="s">
        <v>87</v>
      </c>
    </row>
    <row r="27" ht="49.5" customHeight="1">
      <c r="A27" s="27">
        <v>21.0</v>
      </c>
      <c r="B27" s="28" t="s">
        <v>214</v>
      </c>
      <c r="C27" s="28" t="s">
        <v>215</v>
      </c>
      <c r="D27" s="27" t="s">
        <v>216</v>
      </c>
      <c r="E27" s="27" t="s">
        <v>718</v>
      </c>
      <c r="F27" s="32" t="s">
        <v>719</v>
      </c>
      <c r="G27" s="27" t="s">
        <v>738</v>
      </c>
      <c r="I27" s="28" t="s">
        <v>692</v>
      </c>
      <c r="J27" s="28" t="s">
        <v>87</v>
      </c>
    </row>
    <row r="28" ht="49.5" customHeight="1">
      <c r="A28" s="27">
        <v>22.0</v>
      </c>
      <c r="B28" s="28" t="s">
        <v>214</v>
      </c>
      <c r="C28" s="28" t="s">
        <v>215</v>
      </c>
      <c r="D28" s="27" t="s">
        <v>216</v>
      </c>
      <c r="E28" s="27" t="s">
        <v>703</v>
      </c>
      <c r="F28" s="32" t="s">
        <v>704</v>
      </c>
      <c r="G28" s="27"/>
      <c r="I28" s="28" t="s">
        <v>705</v>
      </c>
      <c r="J28" s="28" t="s">
        <v>87</v>
      </c>
    </row>
    <row r="29" ht="49.5" customHeight="1">
      <c r="A29" s="27">
        <v>23.0</v>
      </c>
      <c r="B29" s="28" t="s">
        <v>229</v>
      </c>
      <c r="C29" s="28" t="s">
        <v>230</v>
      </c>
      <c r="D29" s="27" t="s">
        <v>231</v>
      </c>
      <c r="E29" s="27" t="s">
        <v>739</v>
      </c>
      <c r="F29" s="27" t="s">
        <v>740</v>
      </c>
      <c r="G29" s="27" t="s">
        <v>741</v>
      </c>
      <c r="I29" s="28" t="s">
        <v>237</v>
      </c>
      <c r="J29" s="28" t="s">
        <v>742</v>
      </c>
    </row>
    <row r="30" ht="49.5" customHeight="1">
      <c r="A30" s="27">
        <v>24.0</v>
      </c>
      <c r="B30" s="28" t="s">
        <v>229</v>
      </c>
      <c r="C30" s="28" t="s">
        <v>230</v>
      </c>
      <c r="D30" s="27" t="s">
        <v>231</v>
      </c>
      <c r="E30" s="27" t="s">
        <v>703</v>
      </c>
      <c r="F30" s="27" t="s">
        <v>743</v>
      </c>
      <c r="G30" s="27"/>
      <c r="I30" s="28" t="s">
        <v>742</v>
      </c>
      <c r="J30" s="28" t="s">
        <v>742</v>
      </c>
    </row>
    <row r="31" ht="49.5" customHeight="1">
      <c r="A31" s="27">
        <v>25.0</v>
      </c>
      <c r="B31" s="28" t="s">
        <v>229</v>
      </c>
      <c r="C31" s="54" t="s">
        <v>241</v>
      </c>
      <c r="D31" s="28" t="s">
        <v>111</v>
      </c>
      <c r="E31" s="27" t="s">
        <v>744</v>
      </c>
      <c r="F31" s="32" t="s">
        <v>745</v>
      </c>
      <c r="G31" s="27" t="s">
        <v>746</v>
      </c>
      <c r="I31" s="27" t="s">
        <v>747</v>
      </c>
      <c r="J31" s="27" t="s">
        <v>87</v>
      </c>
    </row>
    <row r="32" ht="49.5" customHeight="1">
      <c r="A32" s="27">
        <v>26.0</v>
      </c>
      <c r="B32" s="28" t="s">
        <v>229</v>
      </c>
      <c r="C32" s="54" t="s">
        <v>241</v>
      </c>
      <c r="D32" s="28" t="s">
        <v>111</v>
      </c>
      <c r="E32" s="27" t="s">
        <v>748</v>
      </c>
      <c r="F32" s="32" t="s">
        <v>749</v>
      </c>
      <c r="G32" s="27" t="s">
        <v>746</v>
      </c>
      <c r="I32" s="27" t="s">
        <v>747</v>
      </c>
      <c r="J32" s="27" t="s">
        <v>87</v>
      </c>
    </row>
    <row r="33" ht="49.5" customHeight="1">
      <c r="A33" s="27">
        <v>27.0</v>
      </c>
      <c r="B33" s="28" t="s">
        <v>229</v>
      </c>
      <c r="C33" s="54" t="s">
        <v>241</v>
      </c>
      <c r="D33" s="28" t="s">
        <v>111</v>
      </c>
      <c r="E33" s="27" t="s">
        <v>750</v>
      </c>
      <c r="F33" s="32" t="s">
        <v>751</v>
      </c>
      <c r="G33" s="27" t="s">
        <v>752</v>
      </c>
      <c r="I33" s="27" t="s">
        <v>747</v>
      </c>
      <c r="J33" s="27" t="s">
        <v>87</v>
      </c>
    </row>
    <row r="34" ht="49.5" customHeight="1">
      <c r="A34" s="27">
        <v>28.0</v>
      </c>
      <c r="B34" s="28" t="s">
        <v>229</v>
      </c>
      <c r="C34" s="54" t="s">
        <v>241</v>
      </c>
      <c r="D34" s="28" t="s">
        <v>111</v>
      </c>
      <c r="E34" s="27" t="s">
        <v>753</v>
      </c>
      <c r="F34" s="32" t="s">
        <v>754</v>
      </c>
      <c r="G34" s="27" t="s">
        <v>755</v>
      </c>
      <c r="I34" s="27" t="s">
        <v>229</v>
      </c>
      <c r="J34" s="27" t="s">
        <v>87</v>
      </c>
    </row>
    <row r="35" ht="49.5" customHeight="1">
      <c r="A35" s="27">
        <v>29.0</v>
      </c>
      <c r="B35" s="28" t="s">
        <v>229</v>
      </c>
      <c r="C35" s="54" t="s">
        <v>241</v>
      </c>
      <c r="D35" s="28" t="s">
        <v>111</v>
      </c>
      <c r="E35" s="27" t="s">
        <v>703</v>
      </c>
      <c r="F35" s="39" t="s">
        <v>743</v>
      </c>
      <c r="G35" s="39"/>
      <c r="H35" s="59"/>
      <c r="I35" s="57" t="s">
        <v>742</v>
      </c>
      <c r="J35" s="57" t="s">
        <v>742</v>
      </c>
    </row>
    <row r="36" ht="27.75" customHeight="1">
      <c r="A36" s="27">
        <v>30.0</v>
      </c>
      <c r="B36" s="27" t="s">
        <v>756</v>
      </c>
      <c r="C36" s="27" t="s">
        <v>757</v>
      </c>
      <c r="D36" s="27" t="s">
        <v>260</v>
      </c>
      <c r="E36" s="27" t="s">
        <v>703</v>
      </c>
      <c r="F36" s="32" t="s">
        <v>704</v>
      </c>
      <c r="G36" s="27"/>
      <c r="I36" s="27" t="s">
        <v>705</v>
      </c>
      <c r="J36" s="27" t="s">
        <v>87</v>
      </c>
    </row>
    <row r="37" ht="49.5" customHeight="1">
      <c r="A37" s="27">
        <v>31.0</v>
      </c>
      <c r="B37" s="28" t="s">
        <v>280</v>
      </c>
      <c r="C37" s="54" t="s">
        <v>281</v>
      </c>
      <c r="D37" s="27" t="s">
        <v>111</v>
      </c>
      <c r="E37" s="27" t="s">
        <v>758</v>
      </c>
      <c r="F37" s="27" t="s">
        <v>759</v>
      </c>
      <c r="G37" s="27"/>
      <c r="I37" s="54" t="s">
        <v>281</v>
      </c>
      <c r="J37" s="54" t="s">
        <v>281</v>
      </c>
    </row>
    <row r="38" ht="49.5" customHeight="1">
      <c r="A38" s="27">
        <v>32.0</v>
      </c>
      <c r="B38" s="28" t="s">
        <v>280</v>
      </c>
      <c r="C38" s="54" t="s">
        <v>281</v>
      </c>
      <c r="D38" s="27" t="s">
        <v>111</v>
      </c>
      <c r="E38" s="27" t="s">
        <v>760</v>
      </c>
      <c r="F38" s="27" t="s">
        <v>761</v>
      </c>
      <c r="G38" s="27" t="s">
        <v>762</v>
      </c>
      <c r="I38" s="54" t="s">
        <v>281</v>
      </c>
      <c r="J38" s="54" t="s">
        <v>281</v>
      </c>
    </row>
    <row r="39" ht="49.5" customHeight="1">
      <c r="A39" s="27">
        <v>33.0</v>
      </c>
      <c r="B39" s="28" t="s">
        <v>280</v>
      </c>
      <c r="C39" s="54" t="s">
        <v>281</v>
      </c>
      <c r="D39" s="27" t="s">
        <v>111</v>
      </c>
      <c r="E39" s="27" t="s">
        <v>763</v>
      </c>
      <c r="F39" s="27" t="s">
        <v>759</v>
      </c>
      <c r="G39" s="27"/>
      <c r="I39" s="54" t="s">
        <v>281</v>
      </c>
      <c r="J39" s="54" t="s">
        <v>281</v>
      </c>
    </row>
    <row r="40" ht="49.5" customHeight="1">
      <c r="A40" s="27">
        <v>34.0</v>
      </c>
      <c r="B40" s="28" t="s">
        <v>280</v>
      </c>
      <c r="C40" s="54" t="s">
        <v>281</v>
      </c>
      <c r="D40" s="27" t="s">
        <v>111</v>
      </c>
      <c r="E40" s="27" t="s">
        <v>703</v>
      </c>
      <c r="F40" s="27" t="s">
        <v>704</v>
      </c>
      <c r="G40" s="27"/>
      <c r="I40" s="54" t="s">
        <v>705</v>
      </c>
      <c r="J40" s="54" t="s">
        <v>87</v>
      </c>
    </row>
    <row r="41" ht="49.5" customHeight="1">
      <c r="A41" s="27">
        <v>35.0</v>
      </c>
      <c r="B41" s="28" t="s">
        <v>214</v>
      </c>
      <c r="C41" s="28" t="s">
        <v>290</v>
      </c>
      <c r="D41" s="28" t="s">
        <v>291</v>
      </c>
      <c r="E41" s="27" t="s">
        <v>764</v>
      </c>
      <c r="F41" s="32" t="s">
        <v>765</v>
      </c>
      <c r="G41" s="27" t="s">
        <v>752</v>
      </c>
      <c r="I41" s="28" t="s">
        <v>766</v>
      </c>
      <c r="J41" s="28" t="s">
        <v>87</v>
      </c>
    </row>
    <row r="42" ht="49.5" customHeight="1">
      <c r="A42" s="27">
        <v>36.0</v>
      </c>
      <c r="B42" s="28" t="s">
        <v>214</v>
      </c>
      <c r="C42" s="28" t="s">
        <v>290</v>
      </c>
      <c r="D42" s="28" t="s">
        <v>291</v>
      </c>
      <c r="E42" s="27" t="s">
        <v>715</v>
      </c>
      <c r="F42" s="32" t="s">
        <v>767</v>
      </c>
      <c r="G42" s="27" t="s">
        <v>752</v>
      </c>
      <c r="I42" s="28" t="s">
        <v>766</v>
      </c>
      <c r="J42" s="28" t="s">
        <v>87</v>
      </c>
    </row>
    <row r="43" ht="49.5" customHeight="1">
      <c r="A43" s="27">
        <v>37.0</v>
      </c>
      <c r="B43" s="28" t="s">
        <v>214</v>
      </c>
      <c r="C43" s="28" t="s">
        <v>290</v>
      </c>
      <c r="D43" s="28" t="s">
        <v>291</v>
      </c>
      <c r="E43" s="27" t="s">
        <v>703</v>
      </c>
      <c r="F43" s="39" t="s">
        <v>743</v>
      </c>
      <c r="G43" s="60"/>
      <c r="H43" s="59"/>
      <c r="I43" s="57" t="s">
        <v>742</v>
      </c>
      <c r="J43" s="57" t="s">
        <v>742</v>
      </c>
    </row>
    <row r="44">
      <c r="A44" s="27">
        <v>38.0</v>
      </c>
      <c r="B44" s="27" t="s">
        <v>768</v>
      </c>
      <c r="C44" s="27" t="s">
        <v>769</v>
      </c>
      <c r="D44" s="27" t="s">
        <v>313</v>
      </c>
      <c r="E44" s="27" t="s">
        <v>770</v>
      </c>
      <c r="F44" s="32" t="s">
        <v>771</v>
      </c>
      <c r="G44" s="27" t="s">
        <v>772</v>
      </c>
      <c r="I44" s="27" t="s">
        <v>768</v>
      </c>
      <c r="J44" s="27" t="s">
        <v>773</v>
      </c>
    </row>
    <row r="45" ht="49.5" customHeight="1">
      <c r="A45" s="27">
        <v>39.0</v>
      </c>
      <c r="B45" s="27" t="s">
        <v>768</v>
      </c>
      <c r="C45" s="27" t="s">
        <v>769</v>
      </c>
      <c r="D45" s="27" t="s">
        <v>313</v>
      </c>
      <c r="E45" s="27" t="s">
        <v>703</v>
      </c>
      <c r="F45" s="39" t="s">
        <v>743</v>
      </c>
      <c r="G45" s="60"/>
      <c r="H45" s="58"/>
      <c r="I45" s="57" t="s">
        <v>742</v>
      </c>
      <c r="J45" s="27" t="s">
        <v>742</v>
      </c>
      <c r="K45" s="47"/>
      <c r="L45" s="47"/>
      <c r="M45" s="47"/>
      <c r="N45" s="47"/>
    </row>
    <row r="46" ht="15.75" customHeight="1">
      <c r="A46" s="27">
        <v>40.0</v>
      </c>
      <c r="B46" s="28" t="s">
        <v>280</v>
      </c>
      <c r="C46" s="28" t="s">
        <v>328</v>
      </c>
      <c r="D46" s="27" t="s">
        <v>329</v>
      </c>
      <c r="E46" s="27" t="s">
        <v>396</v>
      </c>
      <c r="F46" s="32" t="s">
        <v>774</v>
      </c>
      <c r="G46" s="27" t="s">
        <v>111</v>
      </c>
      <c r="I46" s="28" t="s">
        <v>328</v>
      </c>
      <c r="J46" s="27" t="s">
        <v>742</v>
      </c>
      <c r="K46" s="47"/>
      <c r="L46" s="47"/>
      <c r="M46" s="47"/>
      <c r="N46" s="47"/>
    </row>
    <row r="47" ht="15.75" customHeight="1">
      <c r="A47" s="27">
        <v>41.0</v>
      </c>
      <c r="B47" s="28" t="s">
        <v>280</v>
      </c>
      <c r="C47" s="28" t="s">
        <v>328</v>
      </c>
      <c r="D47" s="27" t="s">
        <v>329</v>
      </c>
      <c r="E47" s="27" t="s">
        <v>775</v>
      </c>
      <c r="F47" s="32" t="s">
        <v>776</v>
      </c>
      <c r="G47" s="27" t="s">
        <v>111</v>
      </c>
      <c r="I47" s="28" t="s">
        <v>328</v>
      </c>
      <c r="J47" s="27" t="s">
        <v>742</v>
      </c>
      <c r="K47" s="47"/>
      <c r="L47" s="47"/>
      <c r="M47" s="47"/>
      <c r="N47" s="47"/>
    </row>
    <row r="48" ht="15.75" customHeight="1">
      <c r="A48" s="27">
        <v>42.0</v>
      </c>
      <c r="B48" s="61" t="s">
        <v>280</v>
      </c>
      <c r="C48" s="61" t="s">
        <v>328</v>
      </c>
      <c r="D48" s="33" t="s">
        <v>329</v>
      </c>
      <c r="E48" s="33" t="s">
        <v>777</v>
      </c>
      <c r="F48" s="62" t="s">
        <v>778</v>
      </c>
      <c r="G48" s="33" t="s">
        <v>111</v>
      </c>
      <c r="I48" s="61" t="s">
        <v>742</v>
      </c>
      <c r="J48" s="27" t="s">
        <v>742</v>
      </c>
      <c r="K48" s="47"/>
      <c r="L48" s="47"/>
      <c r="M48" s="47"/>
      <c r="N48" s="47"/>
    </row>
    <row r="49" ht="15.75" customHeight="1">
      <c r="A49" s="27">
        <v>43.0</v>
      </c>
      <c r="B49" s="61" t="s">
        <v>347</v>
      </c>
      <c r="C49" s="33" t="s">
        <v>348</v>
      </c>
      <c r="D49" s="61" t="s">
        <v>369</v>
      </c>
      <c r="E49" s="61" t="s">
        <v>703</v>
      </c>
      <c r="F49" s="33" t="s">
        <v>704</v>
      </c>
      <c r="G49" s="33"/>
      <c r="H49" s="62"/>
      <c r="I49" s="33" t="s">
        <v>705</v>
      </c>
      <c r="J49" s="27" t="s">
        <v>87</v>
      </c>
      <c r="K49" s="63"/>
      <c r="L49" s="63"/>
      <c r="M49" s="47"/>
      <c r="N49" s="47"/>
    </row>
    <row r="50" ht="15.75" customHeight="1">
      <c r="A50" s="27">
        <v>44.0</v>
      </c>
      <c r="B50" s="61" t="s">
        <v>347</v>
      </c>
      <c r="C50" s="33" t="s">
        <v>348</v>
      </c>
      <c r="D50" s="61" t="s">
        <v>111</v>
      </c>
      <c r="E50" s="61" t="s">
        <v>718</v>
      </c>
      <c r="F50" s="33" t="s">
        <v>719</v>
      </c>
      <c r="G50" s="33"/>
      <c r="H50" s="64"/>
      <c r="I50" s="33" t="s">
        <v>692</v>
      </c>
      <c r="J50" s="27" t="s">
        <v>87</v>
      </c>
      <c r="K50" s="63"/>
      <c r="L50" s="63"/>
      <c r="M50" s="47"/>
      <c r="N50" s="47"/>
    </row>
    <row r="51" ht="49.5" customHeight="1">
      <c r="A51" s="27">
        <v>45.0</v>
      </c>
      <c r="B51" s="27" t="s">
        <v>768</v>
      </c>
      <c r="C51" s="27" t="s">
        <v>769</v>
      </c>
      <c r="D51" s="27" t="s">
        <v>779</v>
      </c>
      <c r="E51" s="27" t="s">
        <v>770</v>
      </c>
      <c r="F51" s="32" t="s">
        <v>771</v>
      </c>
      <c r="G51" s="27" t="s">
        <v>772</v>
      </c>
      <c r="I51" s="27" t="s">
        <v>768</v>
      </c>
      <c r="J51" s="27" t="s">
        <v>773</v>
      </c>
      <c r="K51" s="63"/>
      <c r="L51" s="47"/>
      <c r="M51" s="47"/>
      <c r="N51" s="47"/>
    </row>
    <row r="52" ht="49.5" customHeight="1">
      <c r="A52" s="27">
        <v>46.0</v>
      </c>
      <c r="B52" s="27" t="s">
        <v>768</v>
      </c>
      <c r="C52" s="27" t="s">
        <v>769</v>
      </c>
      <c r="D52" s="27" t="s">
        <v>779</v>
      </c>
      <c r="E52" s="27" t="s">
        <v>703</v>
      </c>
      <c r="F52" s="32" t="s">
        <v>704</v>
      </c>
      <c r="G52" s="27"/>
      <c r="I52" s="27" t="s">
        <v>705</v>
      </c>
      <c r="J52" s="27" t="s">
        <v>87</v>
      </c>
      <c r="K52" s="63"/>
      <c r="L52" s="47"/>
      <c r="M52" s="47"/>
      <c r="N52" s="47"/>
    </row>
    <row r="53" ht="49.5" customHeight="1">
      <c r="A53" s="27">
        <v>47.0</v>
      </c>
      <c r="B53" s="28" t="s">
        <v>397</v>
      </c>
      <c r="C53" s="28" t="s">
        <v>398</v>
      </c>
      <c r="D53" s="27" t="s">
        <v>399</v>
      </c>
      <c r="E53" s="27" t="s">
        <v>780</v>
      </c>
      <c r="F53" s="27" t="s">
        <v>781</v>
      </c>
      <c r="G53" s="27" t="s">
        <v>782</v>
      </c>
      <c r="I53" s="28" t="s">
        <v>398</v>
      </c>
      <c r="J53" s="28" t="s">
        <v>398</v>
      </c>
    </row>
    <row r="54" ht="49.5" customHeight="1">
      <c r="A54" s="27">
        <v>48.0</v>
      </c>
      <c r="B54" s="28" t="s">
        <v>397</v>
      </c>
      <c r="C54" s="28" t="s">
        <v>398</v>
      </c>
      <c r="D54" s="27" t="s">
        <v>399</v>
      </c>
      <c r="E54" s="27" t="s">
        <v>783</v>
      </c>
      <c r="F54" s="27" t="s">
        <v>784</v>
      </c>
      <c r="G54" s="27" t="s">
        <v>785</v>
      </c>
      <c r="I54" s="28" t="s">
        <v>398</v>
      </c>
      <c r="J54" s="28" t="s">
        <v>398</v>
      </c>
    </row>
    <row r="55" ht="49.5" customHeight="1">
      <c r="A55" s="27">
        <v>49.0</v>
      </c>
      <c r="B55" s="28" t="s">
        <v>397</v>
      </c>
      <c r="C55" s="28" t="s">
        <v>398</v>
      </c>
      <c r="D55" s="27" t="s">
        <v>399</v>
      </c>
      <c r="E55" s="27" t="s">
        <v>703</v>
      </c>
      <c r="F55" s="27" t="s">
        <v>704</v>
      </c>
      <c r="G55" s="27"/>
      <c r="I55" s="28" t="s">
        <v>705</v>
      </c>
      <c r="J55" s="28" t="s">
        <v>87</v>
      </c>
    </row>
    <row r="56" ht="49.5" customHeight="1">
      <c r="A56" s="27">
        <v>50.0</v>
      </c>
      <c r="B56" s="27" t="s">
        <v>347</v>
      </c>
      <c r="C56" s="27" t="s">
        <v>424</v>
      </c>
      <c r="D56" s="27" t="s">
        <v>111</v>
      </c>
      <c r="E56" s="27" t="s">
        <v>786</v>
      </c>
      <c r="F56" s="32" t="s">
        <v>787</v>
      </c>
      <c r="G56" s="27" t="s">
        <v>788</v>
      </c>
      <c r="I56" s="27" t="s">
        <v>789</v>
      </c>
      <c r="J56" s="27" t="s">
        <v>87</v>
      </c>
    </row>
    <row r="57" ht="15.75" customHeight="1">
      <c r="A57" s="27">
        <v>51.0</v>
      </c>
      <c r="B57" s="28" t="s">
        <v>433</v>
      </c>
      <c r="C57" s="54" t="s">
        <v>443</v>
      </c>
      <c r="D57" s="28" t="s">
        <v>435</v>
      </c>
      <c r="E57" s="27" t="s">
        <v>703</v>
      </c>
      <c r="F57" s="36" t="s">
        <v>704</v>
      </c>
      <c r="G57" s="60"/>
      <c r="H57" s="59"/>
      <c r="I57" s="57" t="s">
        <v>705</v>
      </c>
      <c r="J57" s="57" t="s">
        <v>87</v>
      </c>
    </row>
    <row r="58" ht="15.75" customHeight="1">
      <c r="A58" s="27">
        <v>52.0</v>
      </c>
      <c r="B58" s="28" t="s">
        <v>433</v>
      </c>
      <c r="C58" s="54" t="s">
        <v>449</v>
      </c>
      <c r="D58" s="28" t="s">
        <v>450</v>
      </c>
      <c r="E58" s="27" t="s">
        <v>132</v>
      </c>
      <c r="F58" s="36" t="s">
        <v>730</v>
      </c>
      <c r="G58" s="39" t="s">
        <v>729</v>
      </c>
      <c r="H58" s="59"/>
      <c r="I58" s="39" t="s">
        <v>441</v>
      </c>
      <c r="J58" s="39" t="s">
        <v>87</v>
      </c>
    </row>
    <row r="59" ht="15.75" customHeight="1">
      <c r="A59" s="27">
        <v>53.0</v>
      </c>
      <c r="B59" s="28" t="s">
        <v>790</v>
      </c>
      <c r="C59" s="28" t="s">
        <v>458</v>
      </c>
      <c r="D59" s="28" t="s">
        <v>459</v>
      </c>
      <c r="E59" s="27" t="s">
        <v>703</v>
      </c>
      <c r="F59" s="36" t="s">
        <v>704</v>
      </c>
      <c r="G59" s="60"/>
      <c r="H59" s="59"/>
      <c r="I59" s="57" t="s">
        <v>705</v>
      </c>
      <c r="J59" s="57" t="s">
        <v>87</v>
      </c>
    </row>
    <row r="60" ht="15.75" customHeight="1">
      <c r="A60" s="27">
        <v>54.0</v>
      </c>
      <c r="B60" s="28" t="s">
        <v>515</v>
      </c>
      <c r="C60" s="54" t="s">
        <v>791</v>
      </c>
      <c r="D60" s="28" t="s">
        <v>111</v>
      </c>
      <c r="E60" s="27" t="s">
        <v>792</v>
      </c>
      <c r="F60" s="32" t="s">
        <v>793</v>
      </c>
      <c r="G60" s="27"/>
      <c r="I60" s="54" t="s">
        <v>791</v>
      </c>
      <c r="J60" s="57" t="s">
        <v>87</v>
      </c>
    </row>
    <row r="61" ht="15.75" customHeight="1">
      <c r="A61" s="27">
        <v>55.0</v>
      </c>
      <c r="B61" s="28" t="s">
        <v>515</v>
      </c>
      <c r="C61" s="54" t="s">
        <v>791</v>
      </c>
      <c r="D61" s="28" t="s">
        <v>111</v>
      </c>
      <c r="E61" s="27" t="s">
        <v>794</v>
      </c>
      <c r="F61" s="32" t="s">
        <v>795</v>
      </c>
      <c r="G61" s="27"/>
      <c r="I61" s="27"/>
      <c r="J61" s="57" t="s">
        <v>87</v>
      </c>
    </row>
    <row r="62" ht="15.75" customHeight="1">
      <c r="A62" s="27">
        <v>56.0</v>
      </c>
      <c r="B62" s="28" t="s">
        <v>515</v>
      </c>
      <c r="C62" s="54" t="s">
        <v>791</v>
      </c>
      <c r="D62" s="28" t="s">
        <v>111</v>
      </c>
      <c r="E62" s="27" t="s">
        <v>703</v>
      </c>
      <c r="F62" s="36" t="s">
        <v>704</v>
      </c>
      <c r="G62" s="60"/>
      <c r="H62" s="59"/>
      <c r="I62" s="57" t="s">
        <v>705</v>
      </c>
      <c r="J62" s="57" t="s">
        <v>87</v>
      </c>
    </row>
    <row r="63" ht="15.75" customHeight="1">
      <c r="A63" s="27">
        <v>57.0</v>
      </c>
      <c r="B63" s="28" t="s">
        <v>515</v>
      </c>
      <c r="C63" s="54" t="s">
        <v>791</v>
      </c>
      <c r="D63" s="28" t="s">
        <v>111</v>
      </c>
      <c r="E63" s="27" t="s">
        <v>796</v>
      </c>
      <c r="F63" s="32" t="s">
        <v>797</v>
      </c>
      <c r="G63" s="27"/>
      <c r="I63" s="27" t="s">
        <v>798</v>
      </c>
      <c r="J63" s="57" t="s">
        <v>87</v>
      </c>
    </row>
    <row r="64" ht="15.75" customHeight="1">
      <c r="A64" s="27">
        <v>58.0</v>
      </c>
      <c r="B64" s="28" t="s">
        <v>531</v>
      </c>
      <c r="C64" s="28" t="s">
        <v>532</v>
      </c>
      <c r="D64" s="28" t="s">
        <v>533</v>
      </c>
      <c r="E64" s="27" t="s">
        <v>799</v>
      </c>
      <c r="F64" s="32" t="s">
        <v>800</v>
      </c>
      <c r="G64" s="27" t="s">
        <v>801</v>
      </c>
      <c r="I64" s="27" t="s">
        <v>802</v>
      </c>
      <c r="J64" s="27" t="s">
        <v>87</v>
      </c>
    </row>
    <row r="65" ht="15.75" customHeight="1">
      <c r="A65" s="27">
        <v>59.0</v>
      </c>
      <c r="B65" s="28" t="s">
        <v>531</v>
      </c>
      <c r="C65" s="28" t="s">
        <v>532</v>
      </c>
      <c r="D65" s="28" t="s">
        <v>533</v>
      </c>
      <c r="E65" s="27" t="s">
        <v>803</v>
      </c>
      <c r="F65" s="32" t="s">
        <v>804</v>
      </c>
      <c r="G65" s="27" t="s">
        <v>801</v>
      </c>
      <c r="I65" s="27" t="s">
        <v>805</v>
      </c>
      <c r="J65" s="27" t="s">
        <v>87</v>
      </c>
    </row>
    <row r="66" ht="15.75" customHeight="1">
      <c r="A66" s="27">
        <v>60.0</v>
      </c>
      <c r="B66" s="28" t="s">
        <v>531</v>
      </c>
      <c r="C66" s="28" t="s">
        <v>532</v>
      </c>
      <c r="D66" s="28" t="s">
        <v>533</v>
      </c>
      <c r="E66" s="27" t="s">
        <v>806</v>
      </c>
      <c r="F66" s="32" t="s">
        <v>804</v>
      </c>
      <c r="G66" s="27" t="s">
        <v>801</v>
      </c>
      <c r="I66" s="27" t="s">
        <v>805</v>
      </c>
      <c r="J66" s="27" t="s">
        <v>87</v>
      </c>
    </row>
    <row r="67" ht="15.75" customHeight="1">
      <c r="A67" s="27">
        <v>61.0</v>
      </c>
      <c r="B67" s="28" t="s">
        <v>531</v>
      </c>
      <c r="C67" s="28" t="s">
        <v>532</v>
      </c>
      <c r="D67" s="28" t="s">
        <v>533</v>
      </c>
      <c r="E67" s="27" t="s">
        <v>807</v>
      </c>
      <c r="F67" s="32" t="s">
        <v>804</v>
      </c>
      <c r="G67" s="27" t="s">
        <v>801</v>
      </c>
      <c r="I67" s="27" t="s">
        <v>808</v>
      </c>
      <c r="J67" s="27" t="s">
        <v>87</v>
      </c>
    </row>
    <row r="68" ht="15.75" customHeight="1">
      <c r="A68" s="27">
        <v>62.0</v>
      </c>
      <c r="B68" s="28" t="s">
        <v>531</v>
      </c>
      <c r="C68" s="28" t="s">
        <v>532</v>
      </c>
      <c r="D68" s="28" t="s">
        <v>533</v>
      </c>
      <c r="E68" s="27" t="s">
        <v>809</v>
      </c>
      <c r="F68" s="32" t="s">
        <v>810</v>
      </c>
      <c r="G68" s="27" t="s">
        <v>801</v>
      </c>
      <c r="I68" s="27" t="s">
        <v>811</v>
      </c>
      <c r="J68" s="27" t="s">
        <v>87</v>
      </c>
    </row>
    <row r="69" ht="15.75" customHeight="1">
      <c r="A69" s="27">
        <v>63.0</v>
      </c>
      <c r="B69" s="28" t="s">
        <v>531</v>
      </c>
      <c r="C69" s="28" t="s">
        <v>532</v>
      </c>
      <c r="D69" s="28" t="s">
        <v>533</v>
      </c>
      <c r="E69" s="27" t="s">
        <v>812</v>
      </c>
      <c r="F69" s="32" t="s">
        <v>813</v>
      </c>
      <c r="G69" s="27" t="s">
        <v>801</v>
      </c>
      <c r="I69" s="27" t="s">
        <v>814</v>
      </c>
      <c r="J69" s="27" t="s">
        <v>87</v>
      </c>
    </row>
    <row r="70" ht="15.75" customHeight="1">
      <c r="A70" s="27">
        <v>64.0</v>
      </c>
      <c r="B70" s="28" t="s">
        <v>531</v>
      </c>
      <c r="C70" s="28" t="s">
        <v>538</v>
      </c>
      <c r="D70" s="27" t="s">
        <v>539</v>
      </c>
      <c r="E70" s="27" t="s">
        <v>722</v>
      </c>
      <c r="F70" s="32" t="s">
        <v>815</v>
      </c>
      <c r="G70" s="27" t="s">
        <v>729</v>
      </c>
      <c r="I70" s="27" t="s">
        <v>816</v>
      </c>
      <c r="J70" s="27" t="s">
        <v>817</v>
      </c>
    </row>
    <row r="71" ht="15.75" customHeight="1">
      <c r="A71" s="27">
        <v>65.0</v>
      </c>
      <c r="B71" s="28" t="s">
        <v>531</v>
      </c>
      <c r="C71" s="28" t="s">
        <v>538</v>
      </c>
      <c r="D71" s="27" t="s">
        <v>539</v>
      </c>
      <c r="E71" s="27" t="s">
        <v>818</v>
      </c>
      <c r="F71" s="32" t="s">
        <v>819</v>
      </c>
      <c r="G71" s="27" t="s">
        <v>729</v>
      </c>
      <c r="I71" s="27" t="s">
        <v>816</v>
      </c>
      <c r="J71" s="27" t="s">
        <v>817</v>
      </c>
    </row>
    <row r="72" ht="15.75" customHeight="1">
      <c r="A72" s="27">
        <v>66.0</v>
      </c>
      <c r="B72" s="28" t="s">
        <v>531</v>
      </c>
      <c r="C72" s="28" t="s">
        <v>538</v>
      </c>
      <c r="D72" s="27" t="s">
        <v>539</v>
      </c>
      <c r="E72" s="27" t="s">
        <v>718</v>
      </c>
      <c r="F72" s="36" t="s">
        <v>719</v>
      </c>
      <c r="G72" s="39" t="s">
        <v>720</v>
      </c>
      <c r="H72" s="59"/>
      <c r="I72" s="39" t="s">
        <v>721</v>
      </c>
      <c r="J72" s="39" t="s">
        <v>87</v>
      </c>
    </row>
    <row r="73" ht="15.75" customHeight="1">
      <c r="A73" s="27">
        <v>67.0</v>
      </c>
      <c r="B73" s="28" t="s">
        <v>531</v>
      </c>
      <c r="C73" s="28" t="s">
        <v>538</v>
      </c>
      <c r="D73" s="27" t="s">
        <v>539</v>
      </c>
      <c r="E73" s="27" t="s">
        <v>703</v>
      </c>
      <c r="F73" s="36" t="s">
        <v>704</v>
      </c>
      <c r="G73" s="60"/>
      <c r="H73" s="59"/>
      <c r="I73" s="57" t="s">
        <v>705</v>
      </c>
      <c r="J73" s="57" t="s">
        <v>87</v>
      </c>
    </row>
    <row r="74" ht="15.75" customHeight="1">
      <c r="A74" s="27">
        <v>68.0</v>
      </c>
      <c r="B74" s="28" t="s">
        <v>531</v>
      </c>
      <c r="C74" s="54" t="s">
        <v>554</v>
      </c>
      <c r="D74" s="27" t="s">
        <v>555</v>
      </c>
      <c r="E74" s="27" t="s">
        <v>820</v>
      </c>
      <c r="F74" s="32" t="s">
        <v>821</v>
      </c>
      <c r="G74" s="27" t="s">
        <v>822</v>
      </c>
      <c r="I74" s="28" t="s">
        <v>562</v>
      </c>
      <c r="J74" s="27" t="s">
        <v>87</v>
      </c>
    </row>
    <row r="75" ht="15.75" customHeight="1">
      <c r="A75" s="27">
        <v>69.0</v>
      </c>
      <c r="B75" s="28" t="s">
        <v>531</v>
      </c>
      <c r="C75" s="54" t="s">
        <v>554</v>
      </c>
      <c r="D75" s="27" t="s">
        <v>555</v>
      </c>
      <c r="E75" s="27" t="s">
        <v>823</v>
      </c>
      <c r="F75" s="32" t="s">
        <v>824</v>
      </c>
      <c r="G75" s="27" t="s">
        <v>825</v>
      </c>
      <c r="I75" s="28" t="s">
        <v>562</v>
      </c>
      <c r="J75" s="27" t="s">
        <v>87</v>
      </c>
    </row>
    <row r="76" ht="15.75" customHeight="1">
      <c r="A76" s="27">
        <v>70.0</v>
      </c>
      <c r="B76" s="28" t="s">
        <v>531</v>
      </c>
      <c r="C76" s="54" t="s">
        <v>554</v>
      </c>
      <c r="D76" s="27" t="s">
        <v>555</v>
      </c>
      <c r="E76" s="27" t="s">
        <v>826</v>
      </c>
      <c r="F76" s="32" t="s">
        <v>827</v>
      </c>
      <c r="G76" s="27" t="s">
        <v>822</v>
      </c>
      <c r="I76" s="28" t="s">
        <v>562</v>
      </c>
      <c r="J76" s="27" t="s">
        <v>87</v>
      </c>
    </row>
    <row r="77" ht="15.75" customHeight="1">
      <c r="A77" s="27">
        <v>71.0</v>
      </c>
      <c r="B77" s="28" t="s">
        <v>531</v>
      </c>
      <c r="C77" s="54" t="s">
        <v>554</v>
      </c>
      <c r="D77" s="27" t="s">
        <v>555</v>
      </c>
      <c r="E77" s="27" t="s">
        <v>828</v>
      </c>
      <c r="F77" s="32" t="s">
        <v>829</v>
      </c>
      <c r="G77" s="27" t="s">
        <v>822</v>
      </c>
      <c r="I77" s="28" t="s">
        <v>562</v>
      </c>
      <c r="J77" s="27" t="s">
        <v>87</v>
      </c>
    </row>
    <row r="78" ht="15.75" customHeight="1">
      <c r="A78" s="27">
        <v>72.0</v>
      </c>
      <c r="B78" s="28" t="s">
        <v>531</v>
      </c>
      <c r="C78" s="54" t="s">
        <v>554</v>
      </c>
      <c r="D78" s="27" t="s">
        <v>555</v>
      </c>
      <c r="E78" s="27" t="s">
        <v>830</v>
      </c>
      <c r="F78" s="32" t="s">
        <v>831</v>
      </c>
      <c r="G78" s="27" t="s">
        <v>822</v>
      </c>
      <c r="I78" s="28" t="s">
        <v>562</v>
      </c>
      <c r="J78" s="27" t="s">
        <v>87</v>
      </c>
    </row>
    <row r="79" ht="15.75" customHeight="1">
      <c r="A79" s="27">
        <v>73.0</v>
      </c>
      <c r="B79" s="28" t="s">
        <v>531</v>
      </c>
      <c r="C79" s="54" t="s">
        <v>554</v>
      </c>
      <c r="D79" s="27" t="s">
        <v>555</v>
      </c>
      <c r="E79" s="27" t="s">
        <v>832</v>
      </c>
      <c r="F79" s="27" t="s">
        <v>833</v>
      </c>
      <c r="G79" s="27" t="s">
        <v>834</v>
      </c>
      <c r="I79" s="27"/>
      <c r="J79" s="27"/>
    </row>
    <row r="80" ht="15.75" customHeight="1">
      <c r="A80" s="27">
        <v>74.0</v>
      </c>
      <c r="B80" s="28" t="s">
        <v>531</v>
      </c>
      <c r="C80" s="54" t="s">
        <v>554</v>
      </c>
      <c r="D80" s="27" t="s">
        <v>555</v>
      </c>
      <c r="E80" s="27" t="s">
        <v>703</v>
      </c>
      <c r="F80" s="36" t="s">
        <v>704</v>
      </c>
      <c r="G80" s="60"/>
      <c r="H80" s="59"/>
      <c r="I80" s="57" t="s">
        <v>705</v>
      </c>
      <c r="J80" s="57" t="s">
        <v>87</v>
      </c>
    </row>
    <row r="81" ht="15.75" customHeight="1">
      <c r="A81" s="27">
        <v>75.0</v>
      </c>
      <c r="B81" s="28" t="s">
        <v>113</v>
      </c>
      <c r="C81" s="54" t="s">
        <v>582</v>
      </c>
      <c r="D81" s="28" t="s">
        <v>583</v>
      </c>
      <c r="E81" s="27" t="s">
        <v>703</v>
      </c>
      <c r="F81" s="36" t="s">
        <v>704</v>
      </c>
      <c r="G81" s="60"/>
      <c r="H81" s="59"/>
      <c r="I81" s="57" t="s">
        <v>705</v>
      </c>
      <c r="J81" s="57" t="s">
        <v>87</v>
      </c>
    </row>
    <row r="82" ht="15.75" customHeight="1">
      <c r="A82" s="27">
        <v>76.0</v>
      </c>
      <c r="B82" s="28" t="s">
        <v>78</v>
      </c>
      <c r="C82" s="28" t="s">
        <v>590</v>
      </c>
      <c r="D82" s="28" t="s">
        <v>591</v>
      </c>
      <c r="E82" s="27" t="s">
        <v>835</v>
      </c>
      <c r="F82" s="32" t="s">
        <v>836</v>
      </c>
      <c r="G82" s="27"/>
      <c r="I82" s="27" t="s">
        <v>328</v>
      </c>
      <c r="J82" s="27" t="s">
        <v>87</v>
      </c>
    </row>
    <row r="83" ht="15.75" customHeight="1">
      <c r="A83" s="27">
        <v>77.0</v>
      </c>
      <c r="B83" s="28" t="s">
        <v>78</v>
      </c>
      <c r="C83" s="28" t="s">
        <v>590</v>
      </c>
      <c r="D83" s="28" t="s">
        <v>591</v>
      </c>
      <c r="E83" s="27" t="s">
        <v>837</v>
      </c>
      <c r="F83" s="32" t="s">
        <v>838</v>
      </c>
      <c r="G83" s="27" t="s">
        <v>839</v>
      </c>
      <c r="I83" s="27" t="s">
        <v>840</v>
      </c>
      <c r="J83" s="27" t="s">
        <v>840</v>
      </c>
    </row>
    <row r="84" ht="15.75" customHeight="1">
      <c r="A84" s="27">
        <v>78.0</v>
      </c>
      <c r="B84" s="28" t="s">
        <v>78</v>
      </c>
      <c r="C84" s="28" t="s">
        <v>590</v>
      </c>
      <c r="D84" s="28" t="s">
        <v>591</v>
      </c>
      <c r="E84" s="27" t="s">
        <v>841</v>
      </c>
      <c r="F84" s="32" t="s">
        <v>842</v>
      </c>
      <c r="G84" s="27" t="s">
        <v>843</v>
      </c>
      <c r="I84" s="27" t="s">
        <v>844</v>
      </c>
      <c r="J84" s="27" t="s">
        <v>844</v>
      </c>
    </row>
    <row r="85" ht="15.75" customHeight="1">
      <c r="A85" s="27">
        <v>79.0</v>
      </c>
      <c r="B85" s="28" t="s">
        <v>78</v>
      </c>
      <c r="C85" s="28" t="s">
        <v>590</v>
      </c>
      <c r="D85" s="28" t="s">
        <v>591</v>
      </c>
      <c r="E85" s="27" t="s">
        <v>845</v>
      </c>
      <c r="F85" s="32" t="s">
        <v>846</v>
      </c>
      <c r="G85" s="44" t="s">
        <v>847</v>
      </c>
      <c r="I85" s="28" t="s">
        <v>848</v>
      </c>
      <c r="J85" s="27" t="s">
        <v>87</v>
      </c>
    </row>
    <row r="86" ht="15.75" customHeight="1">
      <c r="A86" s="27">
        <v>80.0</v>
      </c>
      <c r="B86" s="28" t="s">
        <v>78</v>
      </c>
      <c r="C86" s="28" t="s">
        <v>590</v>
      </c>
      <c r="D86" s="28" t="s">
        <v>591</v>
      </c>
      <c r="E86" s="27" t="s">
        <v>849</v>
      </c>
      <c r="F86" s="32" t="s">
        <v>846</v>
      </c>
      <c r="G86" s="44" t="s">
        <v>850</v>
      </c>
      <c r="I86" s="28" t="s">
        <v>848</v>
      </c>
      <c r="J86" s="27" t="s">
        <v>87</v>
      </c>
    </row>
    <row r="87" ht="15.75" customHeight="1">
      <c r="A87" s="27">
        <v>81.0</v>
      </c>
      <c r="B87" s="28" t="s">
        <v>78</v>
      </c>
      <c r="C87" s="28" t="s">
        <v>590</v>
      </c>
      <c r="D87" s="28" t="s">
        <v>591</v>
      </c>
      <c r="E87" s="27" t="s">
        <v>851</v>
      </c>
      <c r="F87" s="32" t="s">
        <v>852</v>
      </c>
      <c r="G87" s="27" t="s">
        <v>853</v>
      </c>
      <c r="I87" s="28" t="s">
        <v>590</v>
      </c>
      <c r="J87" s="27" t="s">
        <v>87</v>
      </c>
    </row>
    <row r="88" ht="15.75" customHeight="1">
      <c r="A88" s="27">
        <v>82.0</v>
      </c>
      <c r="B88" s="28" t="s">
        <v>78</v>
      </c>
      <c r="C88" s="28" t="s">
        <v>590</v>
      </c>
      <c r="D88" s="28" t="s">
        <v>591</v>
      </c>
      <c r="E88" s="27" t="s">
        <v>854</v>
      </c>
      <c r="F88" s="27" t="s">
        <v>855</v>
      </c>
      <c r="G88" s="27" t="s">
        <v>856</v>
      </c>
      <c r="I88" s="28" t="s">
        <v>590</v>
      </c>
      <c r="J88" s="27" t="s">
        <v>87</v>
      </c>
    </row>
    <row r="89" ht="15.75" customHeight="1">
      <c r="A89" s="27">
        <v>83.0</v>
      </c>
      <c r="B89" s="28" t="s">
        <v>78</v>
      </c>
      <c r="C89" s="28" t="s">
        <v>590</v>
      </c>
      <c r="D89" s="28" t="s">
        <v>591</v>
      </c>
      <c r="E89" s="27" t="s">
        <v>857</v>
      </c>
      <c r="F89" s="27" t="s">
        <v>858</v>
      </c>
      <c r="G89" s="27"/>
      <c r="I89" s="27" t="s">
        <v>844</v>
      </c>
      <c r="J89" s="27" t="s">
        <v>844</v>
      </c>
    </row>
    <row r="90" ht="15.75" customHeight="1">
      <c r="A90" s="27">
        <v>84.0</v>
      </c>
      <c r="B90" s="28" t="s">
        <v>78</v>
      </c>
      <c r="C90" s="28" t="s">
        <v>590</v>
      </c>
      <c r="D90" s="28" t="s">
        <v>591</v>
      </c>
      <c r="E90" s="27" t="s">
        <v>859</v>
      </c>
      <c r="F90" s="65" t="s">
        <v>860</v>
      </c>
      <c r="G90" s="27" t="s">
        <v>861</v>
      </c>
      <c r="I90" s="27" t="s">
        <v>862</v>
      </c>
      <c r="J90" s="27" t="s">
        <v>87</v>
      </c>
    </row>
    <row r="91" ht="15.75" customHeight="1">
      <c r="A91" s="27">
        <v>85.0</v>
      </c>
      <c r="B91" s="28" t="s">
        <v>78</v>
      </c>
      <c r="C91" s="28" t="s">
        <v>590</v>
      </c>
      <c r="D91" s="28" t="s">
        <v>591</v>
      </c>
      <c r="E91" s="27" t="s">
        <v>863</v>
      </c>
      <c r="F91" s="65" t="s">
        <v>864</v>
      </c>
      <c r="G91" s="27" t="s">
        <v>861</v>
      </c>
      <c r="I91" s="27" t="s">
        <v>862</v>
      </c>
      <c r="J91" s="27" t="s">
        <v>87</v>
      </c>
    </row>
    <row r="92" ht="15.75" customHeight="1">
      <c r="A92" s="27">
        <v>86.0</v>
      </c>
      <c r="B92" s="28" t="s">
        <v>78</v>
      </c>
      <c r="C92" s="28" t="s">
        <v>590</v>
      </c>
      <c r="D92" s="28" t="s">
        <v>591</v>
      </c>
      <c r="E92" s="27" t="s">
        <v>865</v>
      </c>
      <c r="F92" s="44" t="s">
        <v>866</v>
      </c>
      <c r="G92" s="27"/>
      <c r="I92" s="27" t="s">
        <v>867</v>
      </c>
      <c r="J92" s="27" t="s">
        <v>844</v>
      </c>
    </row>
    <row r="93" ht="15.75" customHeight="1">
      <c r="A93" s="27">
        <v>87.0</v>
      </c>
      <c r="B93" s="28" t="s">
        <v>78</v>
      </c>
      <c r="C93" s="28" t="s">
        <v>590</v>
      </c>
      <c r="D93" s="28" t="s">
        <v>591</v>
      </c>
      <c r="E93" s="27" t="s">
        <v>868</v>
      </c>
      <c r="F93" s="27" t="s">
        <v>869</v>
      </c>
      <c r="G93" s="27"/>
      <c r="I93" s="27" t="s">
        <v>844</v>
      </c>
      <c r="J93" s="27" t="s">
        <v>844</v>
      </c>
    </row>
    <row r="94" ht="15.75" customHeight="1">
      <c r="A94" s="27">
        <v>88.0</v>
      </c>
      <c r="B94" s="28" t="s">
        <v>78</v>
      </c>
      <c r="C94" s="28" t="s">
        <v>590</v>
      </c>
      <c r="D94" s="28" t="s">
        <v>591</v>
      </c>
      <c r="E94" s="27" t="s">
        <v>870</v>
      </c>
      <c r="F94" s="32" t="s">
        <v>871</v>
      </c>
      <c r="G94" s="27"/>
      <c r="I94" s="27" t="s">
        <v>844</v>
      </c>
      <c r="J94" s="27" t="s">
        <v>844</v>
      </c>
    </row>
    <row r="95" ht="15.75" customHeight="1">
      <c r="A95" s="27">
        <v>89.0</v>
      </c>
      <c r="B95" s="28" t="s">
        <v>78</v>
      </c>
      <c r="C95" s="28" t="s">
        <v>590</v>
      </c>
      <c r="D95" s="28" t="s">
        <v>591</v>
      </c>
      <c r="E95" s="27" t="s">
        <v>703</v>
      </c>
      <c r="F95" s="36" t="s">
        <v>704</v>
      </c>
      <c r="G95" s="60"/>
      <c r="H95" s="59"/>
      <c r="I95" s="57" t="s">
        <v>705</v>
      </c>
      <c r="J95" s="57" t="s">
        <v>87</v>
      </c>
    </row>
    <row r="96" ht="15.75" customHeight="1">
      <c r="A96" s="27">
        <v>90.0</v>
      </c>
      <c r="B96" s="28" t="s">
        <v>515</v>
      </c>
      <c r="C96" s="28" t="s">
        <v>599</v>
      </c>
      <c r="D96" s="28" t="s">
        <v>600</v>
      </c>
      <c r="E96" s="27" t="s">
        <v>872</v>
      </c>
      <c r="F96" s="32" t="s">
        <v>873</v>
      </c>
      <c r="G96" s="27" t="s">
        <v>874</v>
      </c>
      <c r="I96" s="27" t="s">
        <v>875</v>
      </c>
      <c r="J96" s="27" t="s">
        <v>875</v>
      </c>
    </row>
    <row r="97" ht="15.75" customHeight="1">
      <c r="A97" s="27">
        <v>91.0</v>
      </c>
      <c r="B97" s="28" t="s">
        <v>515</v>
      </c>
      <c r="C97" s="28" t="s">
        <v>599</v>
      </c>
      <c r="D97" s="28" t="s">
        <v>600</v>
      </c>
      <c r="E97" s="27" t="s">
        <v>703</v>
      </c>
      <c r="F97" s="36" t="s">
        <v>704</v>
      </c>
      <c r="G97" s="60"/>
      <c r="H97" s="59"/>
      <c r="I97" s="57" t="s">
        <v>705</v>
      </c>
      <c r="J97" s="57" t="s">
        <v>87</v>
      </c>
    </row>
    <row r="98" ht="15.75" customHeight="1">
      <c r="A98" s="27">
        <v>92.0</v>
      </c>
      <c r="B98" s="28" t="s">
        <v>515</v>
      </c>
      <c r="C98" s="28" t="s">
        <v>599</v>
      </c>
      <c r="D98" s="28" t="s">
        <v>600</v>
      </c>
      <c r="E98" s="27" t="s">
        <v>132</v>
      </c>
      <c r="F98" s="36" t="s">
        <v>730</v>
      </c>
      <c r="G98" s="39" t="s">
        <v>729</v>
      </c>
      <c r="H98" s="59"/>
      <c r="I98" s="39" t="s">
        <v>441</v>
      </c>
      <c r="J98" s="39" t="s">
        <v>87</v>
      </c>
    </row>
    <row r="99" ht="15.75" customHeight="1">
      <c r="A99" s="27">
        <v>93.0</v>
      </c>
      <c r="B99" s="28" t="s">
        <v>397</v>
      </c>
      <c r="C99" s="28" t="s">
        <v>613</v>
      </c>
      <c r="D99" s="27" t="s">
        <v>614</v>
      </c>
      <c r="E99" s="27" t="s">
        <v>876</v>
      </c>
      <c r="F99" s="32" t="s">
        <v>877</v>
      </c>
      <c r="G99" s="27" t="s">
        <v>729</v>
      </c>
      <c r="I99" s="27" t="s">
        <v>878</v>
      </c>
      <c r="J99" s="27" t="s">
        <v>87</v>
      </c>
    </row>
    <row r="100" ht="15.75" customHeight="1">
      <c r="A100" s="27">
        <v>94.0</v>
      </c>
      <c r="B100" s="28" t="s">
        <v>397</v>
      </c>
      <c r="C100" s="28" t="s">
        <v>613</v>
      </c>
      <c r="D100" s="27" t="s">
        <v>614</v>
      </c>
      <c r="E100" s="27" t="s">
        <v>879</v>
      </c>
      <c r="F100" s="32" t="s">
        <v>880</v>
      </c>
      <c r="G100" s="27" t="s">
        <v>729</v>
      </c>
      <c r="I100" s="27" t="s">
        <v>878</v>
      </c>
      <c r="J100" s="27" t="s">
        <v>87</v>
      </c>
    </row>
    <row r="101" ht="15.75" customHeight="1">
      <c r="A101" s="27">
        <v>95.0</v>
      </c>
      <c r="B101" s="28" t="s">
        <v>397</v>
      </c>
      <c r="C101" s="28" t="s">
        <v>613</v>
      </c>
      <c r="D101" s="27" t="s">
        <v>614</v>
      </c>
      <c r="E101" s="27" t="s">
        <v>881</v>
      </c>
      <c r="F101" s="32" t="s">
        <v>882</v>
      </c>
      <c r="G101" s="27" t="s">
        <v>729</v>
      </c>
      <c r="I101" s="27" t="s">
        <v>878</v>
      </c>
      <c r="J101" s="27" t="s">
        <v>87</v>
      </c>
    </row>
    <row r="102" ht="15.75" customHeight="1">
      <c r="A102" s="27">
        <v>96.0</v>
      </c>
      <c r="B102" s="28" t="s">
        <v>397</v>
      </c>
      <c r="C102" s="28" t="s">
        <v>613</v>
      </c>
      <c r="D102" s="27" t="s">
        <v>614</v>
      </c>
      <c r="E102" s="27" t="s">
        <v>703</v>
      </c>
      <c r="F102" s="36" t="s">
        <v>704</v>
      </c>
      <c r="G102" s="60"/>
      <c r="H102" s="59"/>
      <c r="I102" s="57" t="s">
        <v>705</v>
      </c>
      <c r="J102" s="57" t="s">
        <v>87</v>
      </c>
    </row>
    <row r="103" ht="15.75" customHeight="1">
      <c r="A103" s="27">
        <v>97.0</v>
      </c>
      <c r="B103" s="28" t="s">
        <v>397</v>
      </c>
      <c r="C103" s="28" t="s">
        <v>633</v>
      </c>
      <c r="D103" s="27" t="s">
        <v>634</v>
      </c>
      <c r="E103" s="27" t="s">
        <v>883</v>
      </c>
      <c r="F103" s="32" t="s">
        <v>884</v>
      </c>
      <c r="G103" s="27" t="s">
        <v>885</v>
      </c>
      <c r="I103" s="27" t="s">
        <v>886</v>
      </c>
      <c r="J103" s="27" t="s">
        <v>87</v>
      </c>
    </row>
    <row r="104" ht="15.75" customHeight="1">
      <c r="A104" s="27">
        <v>98.0</v>
      </c>
      <c r="B104" s="28" t="s">
        <v>397</v>
      </c>
      <c r="C104" s="28" t="s">
        <v>633</v>
      </c>
      <c r="D104" s="27" t="s">
        <v>634</v>
      </c>
      <c r="E104" s="27" t="s">
        <v>876</v>
      </c>
      <c r="F104" s="32" t="s">
        <v>887</v>
      </c>
      <c r="G104" s="27" t="s">
        <v>888</v>
      </c>
      <c r="I104" s="27" t="s">
        <v>889</v>
      </c>
      <c r="J104" s="27" t="s">
        <v>87</v>
      </c>
    </row>
    <row r="105" ht="15.75" customHeight="1">
      <c r="A105" s="27">
        <v>99.0</v>
      </c>
      <c r="B105" s="28" t="s">
        <v>397</v>
      </c>
      <c r="C105" s="28" t="s">
        <v>633</v>
      </c>
      <c r="D105" s="27" t="s">
        <v>634</v>
      </c>
      <c r="E105" s="27" t="s">
        <v>890</v>
      </c>
      <c r="F105" s="32" t="s">
        <v>891</v>
      </c>
      <c r="G105" s="27" t="s">
        <v>892</v>
      </c>
      <c r="I105" s="27" t="s">
        <v>893</v>
      </c>
      <c r="J105" s="27" t="s">
        <v>87</v>
      </c>
    </row>
    <row r="106" ht="15.75" customHeight="1">
      <c r="A106" s="27">
        <v>100.0</v>
      </c>
      <c r="B106" s="28" t="s">
        <v>397</v>
      </c>
      <c r="C106" s="28" t="s">
        <v>633</v>
      </c>
      <c r="D106" s="27" t="s">
        <v>634</v>
      </c>
      <c r="E106" s="27" t="s">
        <v>703</v>
      </c>
      <c r="F106" s="36" t="s">
        <v>704</v>
      </c>
      <c r="G106" s="60"/>
      <c r="H106" s="59"/>
      <c r="I106" s="57" t="s">
        <v>705</v>
      </c>
      <c r="J106" s="57" t="s">
        <v>87</v>
      </c>
    </row>
    <row r="107" ht="15.75" customHeight="1">
      <c r="A107" s="27">
        <v>101.0</v>
      </c>
      <c r="B107" s="28" t="s">
        <v>229</v>
      </c>
      <c r="C107" s="54" t="s">
        <v>647</v>
      </c>
      <c r="D107" s="27" t="s">
        <v>648</v>
      </c>
      <c r="E107" s="27" t="s">
        <v>894</v>
      </c>
      <c r="F107" s="32" t="s">
        <v>895</v>
      </c>
      <c r="G107" s="27" t="s">
        <v>896</v>
      </c>
      <c r="H107" s="66"/>
      <c r="I107" s="28" t="s">
        <v>897</v>
      </c>
      <c r="J107" s="28" t="s">
        <v>87</v>
      </c>
    </row>
    <row r="108" ht="15.75" customHeight="1">
      <c r="A108" s="27">
        <v>102.0</v>
      </c>
      <c r="B108" s="28" t="s">
        <v>229</v>
      </c>
      <c r="C108" s="54" t="s">
        <v>647</v>
      </c>
      <c r="D108" s="27" t="s">
        <v>648</v>
      </c>
      <c r="E108" s="27" t="s">
        <v>898</v>
      </c>
      <c r="F108" s="32" t="s">
        <v>899</v>
      </c>
      <c r="G108" s="27" t="s">
        <v>896</v>
      </c>
      <c r="H108" s="66"/>
      <c r="I108" s="28" t="s">
        <v>900</v>
      </c>
      <c r="J108" s="28" t="s">
        <v>87</v>
      </c>
    </row>
    <row r="109" ht="15.75" customHeight="1">
      <c r="A109" s="27">
        <v>103.0</v>
      </c>
      <c r="B109" s="28" t="s">
        <v>229</v>
      </c>
      <c r="C109" s="54" t="s">
        <v>647</v>
      </c>
      <c r="D109" s="27" t="s">
        <v>648</v>
      </c>
      <c r="E109" s="27" t="s">
        <v>901</v>
      </c>
      <c r="F109" s="32" t="s">
        <v>902</v>
      </c>
      <c r="G109" s="27" t="s">
        <v>903</v>
      </c>
      <c r="H109" s="66"/>
      <c r="I109" s="28" t="s">
        <v>900</v>
      </c>
      <c r="J109" s="28" t="s">
        <v>87</v>
      </c>
    </row>
    <row r="110" ht="15.75" customHeight="1">
      <c r="A110" s="27">
        <v>104.0</v>
      </c>
      <c r="B110" s="28" t="s">
        <v>229</v>
      </c>
      <c r="C110" s="54" t="s">
        <v>647</v>
      </c>
      <c r="D110" s="27" t="s">
        <v>648</v>
      </c>
      <c r="E110" s="27" t="s">
        <v>904</v>
      </c>
      <c r="F110" s="32" t="s">
        <v>905</v>
      </c>
      <c r="G110" s="27" t="s">
        <v>906</v>
      </c>
      <c r="H110" s="66"/>
      <c r="I110" s="28" t="s">
        <v>900</v>
      </c>
      <c r="J110" s="28" t="s">
        <v>87</v>
      </c>
    </row>
    <row r="111" ht="15.75" customHeight="1">
      <c r="A111" s="27">
        <v>105.0</v>
      </c>
      <c r="B111" s="27" t="s">
        <v>692</v>
      </c>
      <c r="C111" s="27" t="s">
        <v>670</v>
      </c>
      <c r="D111" s="27" t="s">
        <v>664</v>
      </c>
      <c r="E111" s="27" t="s">
        <v>907</v>
      </c>
      <c r="F111" s="32" t="s">
        <v>908</v>
      </c>
      <c r="G111" s="27" t="s">
        <v>909</v>
      </c>
      <c r="I111" s="27" t="s">
        <v>670</v>
      </c>
      <c r="J111" s="27" t="s">
        <v>910</v>
      </c>
    </row>
    <row r="112" ht="15.75" customHeight="1">
      <c r="A112" s="27">
        <v>106.0</v>
      </c>
      <c r="B112" s="27" t="s">
        <v>692</v>
      </c>
      <c r="C112" s="27" t="s">
        <v>670</v>
      </c>
      <c r="D112" s="27" t="s">
        <v>664</v>
      </c>
      <c r="E112" s="27" t="s">
        <v>911</v>
      </c>
      <c r="F112" s="32" t="s">
        <v>912</v>
      </c>
      <c r="G112" s="27" t="s">
        <v>913</v>
      </c>
      <c r="I112" s="27" t="s">
        <v>670</v>
      </c>
      <c r="J112" s="27" t="s">
        <v>910</v>
      </c>
    </row>
    <row r="113" ht="15.75" customHeight="1">
      <c r="A113" s="27">
        <v>107.0</v>
      </c>
      <c r="B113" s="27" t="s">
        <v>692</v>
      </c>
      <c r="C113" s="27" t="s">
        <v>670</v>
      </c>
      <c r="D113" s="27" t="s">
        <v>664</v>
      </c>
      <c r="E113" s="27" t="s">
        <v>914</v>
      </c>
      <c r="F113" s="32" t="s">
        <v>915</v>
      </c>
      <c r="G113" s="27" t="s">
        <v>916</v>
      </c>
      <c r="I113" s="27" t="s">
        <v>670</v>
      </c>
      <c r="J113" s="27" t="s">
        <v>910</v>
      </c>
    </row>
    <row r="114" ht="15.75" customHeight="1">
      <c r="A114" s="27">
        <v>108.0</v>
      </c>
      <c r="B114" s="27" t="s">
        <v>692</v>
      </c>
      <c r="C114" s="27" t="s">
        <v>670</v>
      </c>
      <c r="D114" s="27" t="s">
        <v>664</v>
      </c>
      <c r="E114" s="27" t="s">
        <v>917</v>
      </c>
      <c r="F114" s="32" t="s">
        <v>918</v>
      </c>
      <c r="G114" s="27" t="s">
        <v>919</v>
      </c>
      <c r="I114" s="27" t="s">
        <v>670</v>
      </c>
      <c r="J114" s="27" t="s">
        <v>910</v>
      </c>
    </row>
    <row r="115" ht="15.75" customHeight="1">
      <c r="A115" s="27">
        <v>109.0</v>
      </c>
      <c r="B115" s="27" t="s">
        <v>692</v>
      </c>
      <c r="C115" s="27" t="s">
        <v>670</v>
      </c>
      <c r="D115" s="27" t="s">
        <v>664</v>
      </c>
      <c r="E115" s="27" t="s">
        <v>920</v>
      </c>
      <c r="F115" s="32" t="s">
        <v>921</v>
      </c>
      <c r="G115" s="27" t="s">
        <v>922</v>
      </c>
      <c r="I115" s="27" t="s">
        <v>923</v>
      </c>
      <c r="J115" s="27" t="s">
        <v>910</v>
      </c>
    </row>
    <row r="116" ht="15.75" customHeight="1">
      <c r="A116" s="27">
        <v>110.0</v>
      </c>
      <c r="B116" s="27" t="s">
        <v>692</v>
      </c>
      <c r="C116" s="27" t="s">
        <v>670</v>
      </c>
      <c r="D116" s="27" t="s">
        <v>664</v>
      </c>
      <c r="E116" s="27" t="s">
        <v>924</v>
      </c>
      <c r="F116" s="32" t="s">
        <v>925</v>
      </c>
      <c r="G116" s="27" t="s">
        <v>922</v>
      </c>
      <c r="I116" s="27" t="s">
        <v>923</v>
      </c>
      <c r="J116" s="27" t="s">
        <v>910</v>
      </c>
    </row>
    <row r="117" ht="15.75" customHeight="1">
      <c r="A117" s="27">
        <v>111.0</v>
      </c>
      <c r="B117" s="28" t="s">
        <v>229</v>
      </c>
      <c r="C117" s="28" t="s">
        <v>686</v>
      </c>
      <c r="D117" s="28" t="s">
        <v>687</v>
      </c>
      <c r="E117" s="27" t="s">
        <v>894</v>
      </c>
      <c r="F117" s="32" t="s">
        <v>895</v>
      </c>
      <c r="G117" s="27" t="s">
        <v>926</v>
      </c>
      <c r="I117" s="28" t="s">
        <v>927</v>
      </c>
      <c r="J117" s="28" t="s">
        <v>87</v>
      </c>
    </row>
    <row r="118" ht="15.75" customHeight="1">
      <c r="A118" s="27">
        <v>112.0</v>
      </c>
      <c r="B118" s="28" t="s">
        <v>229</v>
      </c>
      <c r="C118" s="28" t="s">
        <v>686</v>
      </c>
      <c r="D118" s="28" t="s">
        <v>687</v>
      </c>
      <c r="E118" s="27" t="s">
        <v>928</v>
      </c>
      <c r="F118" s="32" t="s">
        <v>929</v>
      </c>
      <c r="G118" s="27" t="s">
        <v>930</v>
      </c>
      <c r="I118" s="28" t="s">
        <v>927</v>
      </c>
      <c r="J118" s="28" t="s">
        <v>87</v>
      </c>
    </row>
    <row r="119" ht="15.75" customHeight="1">
      <c r="A119" s="27">
        <v>113.0</v>
      </c>
      <c r="B119" s="28" t="s">
        <v>229</v>
      </c>
      <c r="C119" s="28" t="s">
        <v>721</v>
      </c>
      <c r="D119" s="28" t="s">
        <v>687</v>
      </c>
      <c r="E119" s="27" t="s">
        <v>931</v>
      </c>
      <c r="F119" s="32" t="s">
        <v>932</v>
      </c>
      <c r="G119" s="27"/>
      <c r="I119" s="27" t="s">
        <v>933</v>
      </c>
      <c r="J119" s="27" t="s">
        <v>933</v>
      </c>
    </row>
    <row r="120" ht="15.75" customHeight="1">
      <c r="A120" s="27">
        <v>114.0</v>
      </c>
      <c r="B120" s="28" t="s">
        <v>229</v>
      </c>
      <c r="C120" s="28" t="s">
        <v>721</v>
      </c>
      <c r="D120" s="28" t="s">
        <v>687</v>
      </c>
      <c r="E120" s="27" t="s">
        <v>934</v>
      </c>
      <c r="F120" s="32" t="s">
        <v>935</v>
      </c>
      <c r="G120" s="27" t="s">
        <v>936</v>
      </c>
      <c r="I120" s="27" t="s">
        <v>937</v>
      </c>
      <c r="J120" s="27" t="s">
        <v>937</v>
      </c>
    </row>
    <row r="121" ht="15.75" customHeight="1">
      <c r="B121" s="45"/>
      <c r="C121" s="45"/>
    </row>
    <row r="122" ht="15.75" customHeight="1">
      <c r="B122" s="45"/>
      <c r="C122" s="45"/>
    </row>
    <row r="123" ht="15.75" customHeight="1">
      <c r="B123" s="45"/>
      <c r="C123" s="45"/>
    </row>
    <row r="124" ht="15.75" customHeight="1">
      <c r="B124" s="45"/>
      <c r="C124" s="45"/>
    </row>
    <row r="125" ht="15.75" customHeight="1">
      <c r="B125" s="45"/>
      <c r="C125" s="45"/>
    </row>
    <row r="126" ht="15.75" customHeight="1">
      <c r="B126" s="45"/>
      <c r="C126" s="45"/>
    </row>
    <row r="127" ht="15.75" customHeight="1">
      <c r="B127" s="45"/>
      <c r="C127" s="45"/>
    </row>
    <row r="128" ht="15.75" customHeight="1">
      <c r="B128" s="45"/>
      <c r="C128" s="45"/>
    </row>
    <row r="129" ht="15.75" customHeight="1">
      <c r="B129" s="45"/>
      <c r="C129" s="45"/>
    </row>
    <row r="130" ht="15.75" customHeight="1">
      <c r="B130" s="45"/>
      <c r="C130" s="45"/>
    </row>
    <row r="131" ht="15.75" customHeight="1">
      <c r="B131" s="45"/>
      <c r="C131" s="45"/>
    </row>
    <row r="132" ht="15.75" customHeight="1">
      <c r="B132" s="45"/>
      <c r="C132" s="45"/>
    </row>
    <row r="133" ht="15.75" customHeight="1">
      <c r="B133" s="45"/>
      <c r="C133" s="45"/>
    </row>
    <row r="134" ht="15.75" customHeight="1">
      <c r="B134" s="45"/>
      <c r="C134" s="45"/>
    </row>
    <row r="135" ht="15.75" customHeight="1">
      <c r="B135" s="45"/>
      <c r="C135" s="45"/>
    </row>
    <row r="136" ht="15.75" customHeight="1">
      <c r="B136" s="45"/>
      <c r="C136" s="45"/>
    </row>
    <row r="137" ht="15.75" customHeight="1">
      <c r="B137" s="45"/>
      <c r="C137" s="45"/>
    </row>
    <row r="138" ht="15.75" customHeight="1">
      <c r="B138" s="45"/>
      <c r="C138" s="45"/>
    </row>
    <row r="139" ht="15.75" customHeight="1">
      <c r="B139" s="45"/>
      <c r="C139" s="45"/>
    </row>
    <row r="140" ht="15.75" customHeight="1">
      <c r="B140" s="45"/>
      <c r="C140" s="45"/>
    </row>
    <row r="141" ht="15.75" customHeight="1">
      <c r="B141" s="45"/>
      <c r="C141" s="45"/>
    </row>
    <row r="142" ht="15.75" customHeight="1">
      <c r="B142" s="45"/>
      <c r="C142" s="45"/>
    </row>
    <row r="143" ht="15.75" customHeight="1">
      <c r="B143" s="45"/>
      <c r="C143" s="45"/>
    </row>
    <row r="144" ht="15.75" customHeight="1">
      <c r="B144" s="45"/>
      <c r="C144" s="45"/>
    </row>
    <row r="145" ht="15.75" customHeight="1">
      <c r="B145" s="45"/>
      <c r="C145" s="45"/>
    </row>
    <row r="146" ht="15.75" customHeight="1">
      <c r="B146" s="45"/>
      <c r="C146" s="45"/>
    </row>
    <row r="147" ht="15.75" customHeight="1">
      <c r="B147" s="45"/>
      <c r="C147" s="45"/>
    </row>
    <row r="148" ht="15.75" customHeight="1">
      <c r="B148" s="45"/>
      <c r="C148" s="45"/>
    </row>
    <row r="149" ht="15.75" customHeight="1">
      <c r="B149" s="45"/>
      <c r="C149" s="45"/>
    </row>
    <row r="150" ht="15.75" customHeight="1">
      <c r="B150" s="45"/>
      <c r="C150" s="45"/>
    </row>
    <row r="151" ht="15.75" customHeight="1">
      <c r="B151" s="45"/>
      <c r="C151" s="45"/>
    </row>
    <row r="152" ht="15.75" customHeight="1">
      <c r="B152" s="45"/>
      <c r="C152" s="45"/>
    </row>
    <row r="153" ht="15.75" customHeight="1">
      <c r="B153" s="45"/>
      <c r="C153" s="45"/>
    </row>
    <row r="154" ht="15.75" customHeight="1">
      <c r="B154" s="45"/>
      <c r="C154" s="45"/>
    </row>
    <row r="155" ht="15.75" customHeight="1">
      <c r="B155" s="45"/>
      <c r="C155" s="45"/>
    </row>
    <row r="156" ht="15.75" customHeight="1">
      <c r="B156" s="45"/>
      <c r="C156" s="45"/>
    </row>
    <row r="157" ht="15.75" customHeight="1">
      <c r="B157" s="45"/>
      <c r="C157" s="45"/>
    </row>
    <row r="158" ht="15.75" customHeight="1">
      <c r="B158" s="45"/>
      <c r="C158" s="45"/>
    </row>
    <row r="159" ht="15.75" customHeight="1">
      <c r="B159" s="45"/>
      <c r="C159" s="45"/>
    </row>
    <row r="160" ht="15.75" customHeight="1">
      <c r="B160" s="45"/>
      <c r="C160" s="45"/>
    </row>
    <row r="161" ht="15.75" customHeight="1">
      <c r="B161" s="45"/>
      <c r="C161" s="45"/>
    </row>
    <row r="162" ht="15.75" customHeight="1">
      <c r="B162" s="45"/>
      <c r="C162" s="45"/>
    </row>
    <row r="163" ht="15.75" customHeight="1">
      <c r="B163" s="45"/>
      <c r="C163" s="45"/>
    </row>
    <row r="164" ht="15.75" customHeight="1">
      <c r="B164" s="45"/>
      <c r="C164" s="45"/>
    </row>
    <row r="165" ht="15.75" customHeight="1">
      <c r="B165" s="45"/>
      <c r="C165" s="45"/>
    </row>
    <row r="166" ht="15.75" customHeight="1">
      <c r="B166" s="45"/>
      <c r="C166" s="45"/>
    </row>
    <row r="167" ht="15.75" customHeight="1">
      <c r="B167" s="45"/>
      <c r="C167" s="45"/>
    </row>
    <row r="168" ht="15.75" customHeight="1">
      <c r="B168" s="45"/>
      <c r="C168" s="45"/>
    </row>
    <row r="169" ht="15.75" customHeight="1">
      <c r="B169" s="45"/>
      <c r="C169" s="45"/>
    </row>
    <row r="170" ht="15.75" customHeight="1">
      <c r="B170" s="45"/>
      <c r="C170" s="45"/>
    </row>
    <row r="171" ht="15.75" customHeight="1">
      <c r="B171" s="45"/>
      <c r="C171" s="45"/>
    </row>
    <row r="172" ht="15.75" customHeight="1">
      <c r="B172" s="45"/>
      <c r="C172" s="45"/>
    </row>
    <row r="173" ht="15.75" customHeight="1">
      <c r="B173" s="45"/>
      <c r="C173" s="45"/>
    </row>
    <row r="174" ht="15.75" customHeight="1">
      <c r="B174" s="45"/>
      <c r="C174" s="45"/>
    </row>
    <row r="175" ht="15.75" customHeight="1">
      <c r="B175" s="45"/>
      <c r="C175" s="45"/>
    </row>
    <row r="176" ht="15.75" customHeight="1">
      <c r="B176" s="45"/>
      <c r="C176" s="45"/>
    </row>
    <row r="177" ht="15.75" customHeight="1">
      <c r="B177" s="45"/>
      <c r="C177" s="45"/>
    </row>
    <row r="178" ht="15.75" customHeight="1">
      <c r="B178" s="45"/>
      <c r="C178" s="45"/>
    </row>
    <row r="179" ht="15.75" customHeight="1">
      <c r="B179" s="45"/>
      <c r="C179" s="45"/>
    </row>
    <row r="180" ht="15.75" customHeight="1">
      <c r="B180" s="45"/>
      <c r="C180" s="45"/>
    </row>
    <row r="181" ht="15.75" customHeight="1">
      <c r="B181" s="45"/>
      <c r="C181" s="45"/>
    </row>
    <row r="182" ht="15.75" customHeight="1">
      <c r="B182" s="45"/>
      <c r="C182" s="45"/>
    </row>
    <row r="183" ht="15.75" customHeight="1">
      <c r="B183" s="45"/>
      <c r="C183" s="45"/>
    </row>
    <row r="184" ht="15.75" customHeight="1">
      <c r="B184" s="45"/>
      <c r="C184" s="45"/>
    </row>
    <row r="185" ht="15.75" customHeight="1">
      <c r="B185" s="45"/>
      <c r="C185" s="45"/>
    </row>
    <row r="186" ht="15.75" customHeight="1">
      <c r="B186" s="45"/>
      <c r="C186" s="45"/>
    </row>
    <row r="187" ht="15.75" customHeight="1">
      <c r="B187" s="45"/>
      <c r="C187" s="45"/>
    </row>
    <row r="188" ht="15.75" customHeight="1">
      <c r="B188" s="45"/>
      <c r="C188" s="45"/>
    </row>
    <row r="189" ht="15.75" customHeight="1">
      <c r="B189" s="45"/>
      <c r="C189" s="45"/>
    </row>
    <row r="190" ht="15.75" customHeight="1">
      <c r="B190" s="45"/>
      <c r="C190" s="45"/>
    </row>
    <row r="191" ht="15.75" customHeight="1">
      <c r="B191" s="45"/>
      <c r="C191" s="45"/>
    </row>
    <row r="192" ht="15.75" customHeight="1">
      <c r="B192" s="45"/>
      <c r="C192" s="45"/>
    </row>
    <row r="193" ht="15.75" customHeight="1">
      <c r="B193" s="45"/>
      <c r="C193" s="45"/>
    </row>
    <row r="194" ht="15.75" customHeight="1">
      <c r="B194" s="45"/>
      <c r="C194" s="45"/>
    </row>
    <row r="195" ht="15.75" customHeight="1">
      <c r="B195" s="45"/>
      <c r="C195" s="45"/>
    </row>
    <row r="196" ht="15.75" customHeight="1">
      <c r="B196" s="45"/>
      <c r="C196" s="45"/>
    </row>
    <row r="197" ht="15.75" customHeight="1">
      <c r="B197" s="45"/>
      <c r="C197" s="45"/>
    </row>
    <row r="198" ht="15.75" customHeight="1">
      <c r="B198" s="45"/>
      <c r="C198" s="45"/>
    </row>
    <row r="199" ht="15.75" customHeight="1">
      <c r="B199" s="45"/>
      <c r="C199" s="45"/>
    </row>
    <row r="200" ht="15.75" customHeight="1">
      <c r="B200" s="45"/>
      <c r="C200" s="45"/>
    </row>
    <row r="201" ht="15.75" customHeight="1">
      <c r="B201" s="45"/>
      <c r="C201" s="45"/>
    </row>
    <row r="202" ht="15.75" customHeight="1">
      <c r="B202" s="45"/>
      <c r="C202" s="45"/>
    </row>
    <row r="203" ht="15.75" customHeight="1">
      <c r="B203" s="45"/>
      <c r="C203" s="45"/>
    </row>
    <row r="204" ht="15.75" customHeight="1">
      <c r="B204" s="45"/>
      <c r="C204" s="45"/>
    </row>
    <row r="205" ht="15.75" customHeight="1">
      <c r="B205" s="45"/>
      <c r="C205" s="45"/>
    </row>
    <row r="206" ht="15.75" customHeight="1">
      <c r="B206" s="45"/>
      <c r="C206" s="45"/>
    </row>
    <row r="207" ht="15.75" customHeight="1">
      <c r="B207" s="45"/>
      <c r="C207" s="45"/>
    </row>
    <row r="208" ht="15.75" customHeight="1">
      <c r="B208" s="45"/>
      <c r="C208" s="45"/>
    </row>
    <row r="209" ht="15.75" customHeight="1">
      <c r="B209" s="45"/>
      <c r="C209" s="45"/>
    </row>
    <row r="210" ht="15.75" customHeight="1">
      <c r="B210" s="45"/>
      <c r="C210" s="45"/>
    </row>
    <row r="211" ht="15.75" customHeight="1">
      <c r="B211" s="45"/>
      <c r="C211" s="45"/>
    </row>
    <row r="212" ht="15.75" customHeight="1">
      <c r="B212" s="45"/>
      <c r="C212" s="45"/>
    </row>
    <row r="213" ht="15.75" customHeight="1">
      <c r="B213" s="45"/>
      <c r="C213" s="45"/>
    </row>
    <row r="214" ht="15.75" customHeight="1">
      <c r="B214" s="45"/>
      <c r="C214" s="45"/>
    </row>
    <row r="215" ht="15.75" customHeight="1">
      <c r="B215" s="45"/>
      <c r="C215" s="45"/>
    </row>
    <row r="216" ht="15.75" customHeight="1">
      <c r="B216" s="45"/>
      <c r="C216" s="45"/>
    </row>
    <row r="217" ht="15.75" customHeight="1">
      <c r="B217" s="45"/>
      <c r="C217" s="45"/>
    </row>
    <row r="218" ht="15.75" customHeight="1">
      <c r="B218" s="45"/>
      <c r="C218" s="45"/>
    </row>
    <row r="219" ht="15.75" customHeight="1">
      <c r="B219" s="45"/>
      <c r="C219" s="45"/>
    </row>
    <row r="220" ht="15.75" customHeight="1">
      <c r="B220" s="45"/>
      <c r="C220" s="45"/>
    </row>
    <row r="221" ht="15.75" customHeight="1">
      <c r="B221" s="45"/>
      <c r="C221" s="45"/>
    </row>
    <row r="222" ht="15.75" customHeight="1">
      <c r="B222" s="45"/>
      <c r="C222" s="45"/>
    </row>
    <row r="223" ht="15.75" customHeight="1">
      <c r="B223" s="45"/>
      <c r="C223" s="45"/>
    </row>
    <row r="224" ht="15.75" customHeight="1">
      <c r="B224" s="45"/>
      <c r="C224" s="45"/>
    </row>
    <row r="225" ht="15.75" customHeight="1">
      <c r="B225" s="45"/>
      <c r="C225" s="45"/>
    </row>
    <row r="226" ht="15.75" customHeight="1">
      <c r="B226" s="45"/>
      <c r="C226" s="45"/>
    </row>
    <row r="227" ht="15.75" customHeight="1">
      <c r="B227" s="45"/>
      <c r="C227" s="45"/>
    </row>
    <row r="228" ht="15.75" customHeight="1">
      <c r="B228" s="45"/>
      <c r="C228" s="45"/>
    </row>
    <row r="229" ht="15.75" customHeight="1">
      <c r="B229" s="45"/>
      <c r="C229" s="45"/>
    </row>
    <row r="230" ht="15.75" customHeight="1">
      <c r="B230" s="45"/>
      <c r="C230" s="45"/>
    </row>
    <row r="231" ht="15.75" customHeight="1">
      <c r="B231" s="45"/>
      <c r="C231" s="45"/>
    </row>
    <row r="232" ht="15.75" customHeight="1">
      <c r="B232" s="45"/>
      <c r="C232" s="45"/>
    </row>
    <row r="233" ht="15.75" customHeight="1">
      <c r="B233" s="45"/>
      <c r="C233" s="45"/>
    </row>
    <row r="234" ht="15.75" customHeight="1">
      <c r="B234" s="45"/>
      <c r="C234" s="45"/>
    </row>
    <row r="235" ht="15.75" customHeight="1">
      <c r="B235" s="45"/>
      <c r="C235" s="45"/>
    </row>
    <row r="236" ht="15.75" customHeight="1">
      <c r="B236" s="45"/>
      <c r="C236" s="45"/>
    </row>
    <row r="237" ht="15.75" customHeight="1">
      <c r="B237" s="45"/>
      <c r="C237" s="45"/>
    </row>
    <row r="238" ht="15.75" customHeight="1">
      <c r="B238" s="45"/>
      <c r="C238" s="45"/>
    </row>
    <row r="239" ht="15.75" customHeight="1">
      <c r="B239" s="45"/>
      <c r="C239" s="45"/>
    </row>
    <row r="240" ht="15.75" customHeight="1">
      <c r="B240" s="45"/>
      <c r="C240" s="45"/>
    </row>
    <row r="241" ht="15.75" customHeight="1">
      <c r="B241" s="45"/>
      <c r="C241" s="45"/>
    </row>
    <row r="242" ht="15.75" customHeight="1">
      <c r="B242" s="45"/>
      <c r="C242" s="45"/>
    </row>
    <row r="243" ht="15.75" customHeight="1">
      <c r="B243" s="45"/>
      <c r="C243" s="45"/>
    </row>
    <row r="244" ht="15.75" customHeight="1">
      <c r="B244" s="45"/>
      <c r="C244" s="45"/>
    </row>
    <row r="245" ht="15.75" customHeight="1">
      <c r="B245" s="45"/>
      <c r="C245" s="45"/>
    </row>
    <row r="246" ht="15.75" customHeight="1">
      <c r="B246" s="45"/>
      <c r="C246" s="45"/>
    </row>
    <row r="247" ht="15.75" customHeight="1">
      <c r="B247" s="45"/>
      <c r="C247" s="45"/>
    </row>
    <row r="248" ht="15.75" customHeight="1">
      <c r="B248" s="45"/>
      <c r="C248" s="45"/>
    </row>
    <row r="249" ht="15.75" customHeight="1">
      <c r="B249" s="45"/>
      <c r="C249" s="45"/>
    </row>
    <row r="250" ht="15.75" customHeight="1">
      <c r="B250" s="45"/>
      <c r="C250" s="45"/>
    </row>
    <row r="251" ht="15.75" customHeight="1">
      <c r="B251" s="45"/>
      <c r="C251" s="45"/>
    </row>
    <row r="252" ht="15.75" customHeight="1">
      <c r="B252" s="45"/>
      <c r="C252" s="45"/>
    </row>
    <row r="253" ht="15.75" customHeight="1">
      <c r="B253" s="45"/>
      <c r="C253" s="45"/>
    </row>
    <row r="254" ht="15.75" customHeight="1">
      <c r="B254" s="45"/>
      <c r="C254" s="45"/>
    </row>
    <row r="255" ht="15.75" customHeight="1">
      <c r="B255" s="45"/>
      <c r="C255" s="45"/>
    </row>
    <row r="256" ht="15.75" customHeight="1">
      <c r="B256" s="45"/>
      <c r="C256" s="45"/>
    </row>
    <row r="257" ht="15.75" customHeight="1">
      <c r="B257" s="45"/>
      <c r="C257" s="45"/>
    </row>
    <row r="258" ht="15.75" customHeight="1">
      <c r="B258" s="45"/>
      <c r="C258" s="45"/>
    </row>
    <row r="259" ht="15.75" customHeight="1">
      <c r="B259" s="45"/>
      <c r="C259" s="45"/>
    </row>
    <row r="260" ht="15.75" customHeight="1">
      <c r="B260" s="45"/>
      <c r="C260" s="45"/>
    </row>
    <row r="261" ht="15.75" customHeight="1">
      <c r="B261" s="45"/>
      <c r="C261" s="45"/>
    </row>
    <row r="262" ht="15.75" customHeight="1">
      <c r="B262" s="45"/>
      <c r="C262" s="45"/>
    </row>
    <row r="263" ht="15.75" customHeight="1">
      <c r="B263" s="45"/>
      <c r="C263" s="45"/>
    </row>
    <row r="264" ht="15.75" customHeight="1">
      <c r="B264" s="45"/>
      <c r="C264" s="45"/>
    </row>
    <row r="265" ht="15.75" customHeight="1">
      <c r="B265" s="45"/>
      <c r="C265" s="45"/>
    </row>
    <row r="266" ht="15.75" customHeight="1">
      <c r="B266" s="45"/>
      <c r="C266" s="45"/>
    </row>
    <row r="267" ht="15.75" customHeight="1">
      <c r="B267" s="45"/>
      <c r="C267" s="45"/>
    </row>
    <row r="268" ht="15.75" customHeight="1">
      <c r="B268" s="45"/>
      <c r="C268" s="45"/>
    </row>
    <row r="269" ht="15.75" customHeight="1">
      <c r="B269" s="45"/>
      <c r="C269" s="45"/>
    </row>
    <row r="270" ht="15.75" customHeight="1">
      <c r="B270" s="45"/>
      <c r="C270" s="45"/>
    </row>
    <row r="271" ht="15.75" customHeight="1">
      <c r="B271" s="45"/>
      <c r="C271" s="45"/>
    </row>
    <row r="272" ht="15.75" customHeight="1">
      <c r="B272" s="45"/>
      <c r="C272" s="45"/>
    </row>
    <row r="273" ht="15.75" customHeight="1">
      <c r="B273" s="45"/>
      <c r="C273" s="45"/>
    </row>
    <row r="274" ht="15.75" customHeight="1">
      <c r="B274" s="45"/>
      <c r="C274" s="45"/>
    </row>
    <row r="275" ht="15.75" customHeight="1">
      <c r="B275" s="45"/>
      <c r="C275" s="45"/>
    </row>
    <row r="276" ht="15.75" customHeight="1">
      <c r="B276" s="45"/>
      <c r="C276" s="45"/>
    </row>
    <row r="277" ht="15.75" customHeight="1">
      <c r="B277" s="45"/>
      <c r="C277" s="45"/>
    </row>
    <row r="278" ht="15.75" customHeight="1">
      <c r="B278" s="45"/>
      <c r="C278" s="45"/>
    </row>
    <row r="279" ht="15.75" customHeight="1">
      <c r="B279" s="45"/>
      <c r="C279" s="45"/>
    </row>
    <row r="280" ht="15.75" customHeight="1">
      <c r="B280" s="45"/>
      <c r="C280" s="45"/>
    </row>
    <row r="281" ht="15.75" customHeight="1">
      <c r="B281" s="45"/>
      <c r="C281" s="45"/>
    </row>
    <row r="282" ht="15.75" customHeight="1">
      <c r="B282" s="45"/>
      <c r="C282" s="45"/>
    </row>
    <row r="283" ht="15.75" customHeight="1">
      <c r="B283" s="45"/>
      <c r="C283" s="45"/>
    </row>
    <row r="284" ht="15.75" customHeight="1">
      <c r="B284" s="45"/>
      <c r="C284" s="45"/>
    </row>
    <row r="285" ht="15.75" customHeight="1">
      <c r="B285" s="45"/>
      <c r="C285" s="45"/>
    </row>
    <row r="286" ht="15.75" customHeight="1">
      <c r="B286" s="45"/>
      <c r="C286" s="45"/>
    </row>
    <row r="287" ht="15.75" customHeight="1">
      <c r="B287" s="45"/>
      <c r="C287" s="45"/>
    </row>
    <row r="288" ht="15.75" customHeight="1">
      <c r="B288" s="45"/>
      <c r="C288" s="45"/>
    </row>
    <row r="289" ht="15.75" customHeight="1">
      <c r="B289" s="45"/>
      <c r="C289" s="45"/>
    </row>
    <row r="290" ht="15.75" customHeight="1">
      <c r="B290" s="45"/>
      <c r="C290" s="45"/>
    </row>
    <row r="291" ht="15.75" customHeight="1">
      <c r="B291" s="45"/>
      <c r="C291" s="45"/>
    </row>
    <row r="292" ht="15.75" customHeight="1">
      <c r="B292" s="45"/>
      <c r="C292" s="45"/>
    </row>
    <row r="293" ht="15.75" customHeight="1">
      <c r="B293" s="45"/>
      <c r="C293" s="45"/>
    </row>
    <row r="294" ht="15.75" customHeight="1">
      <c r="B294" s="45"/>
      <c r="C294" s="45"/>
    </row>
    <row r="295" ht="15.75" customHeight="1">
      <c r="B295" s="45"/>
      <c r="C295" s="45"/>
    </row>
    <row r="296" ht="15.75" customHeight="1">
      <c r="B296" s="45"/>
      <c r="C296" s="45"/>
    </row>
    <row r="297" ht="15.75" customHeight="1">
      <c r="B297" s="45"/>
      <c r="C297" s="45"/>
    </row>
    <row r="298" ht="15.75" customHeight="1">
      <c r="B298" s="45"/>
      <c r="C298" s="45"/>
    </row>
    <row r="299" ht="15.75" customHeight="1">
      <c r="B299" s="45"/>
      <c r="C299" s="45"/>
    </row>
    <row r="300" ht="15.75" customHeight="1">
      <c r="B300" s="45"/>
      <c r="C300" s="45"/>
    </row>
    <row r="301" ht="15.75" customHeight="1">
      <c r="B301" s="45"/>
      <c r="C301" s="45"/>
    </row>
    <row r="302" ht="15.75" customHeight="1">
      <c r="B302" s="45"/>
      <c r="C302" s="45"/>
    </row>
    <row r="303" ht="15.75" customHeight="1">
      <c r="B303" s="45"/>
      <c r="C303" s="45"/>
    </row>
    <row r="304" ht="15.75" customHeight="1">
      <c r="B304" s="45"/>
      <c r="C304" s="45"/>
    </row>
    <row r="305" ht="15.75" customHeight="1">
      <c r="B305" s="45"/>
      <c r="C305" s="45"/>
    </row>
    <row r="306" ht="15.75" customHeight="1">
      <c r="B306" s="45"/>
      <c r="C306" s="45"/>
    </row>
    <row r="307" ht="15.75" customHeight="1">
      <c r="B307" s="45"/>
      <c r="C307" s="45"/>
    </row>
    <row r="308" ht="15.75" customHeight="1">
      <c r="B308" s="45"/>
      <c r="C308" s="45"/>
    </row>
    <row r="309" ht="15.75" customHeight="1">
      <c r="B309" s="45"/>
      <c r="C309" s="45"/>
    </row>
    <row r="310" ht="15.75" customHeight="1">
      <c r="B310" s="45"/>
      <c r="C310" s="45"/>
    </row>
    <row r="311" ht="15.75" customHeight="1">
      <c r="B311" s="45"/>
      <c r="C311" s="45"/>
    </row>
    <row r="312" ht="15.75" customHeight="1">
      <c r="B312" s="45"/>
      <c r="C312" s="45"/>
    </row>
    <row r="313" ht="15.75" customHeight="1">
      <c r="B313" s="45"/>
      <c r="C313" s="45"/>
    </row>
    <row r="314" ht="15.75" customHeight="1">
      <c r="B314" s="45"/>
      <c r="C314" s="45"/>
    </row>
    <row r="315" ht="15.75" customHeight="1">
      <c r="B315" s="45"/>
      <c r="C315" s="45"/>
    </row>
    <row r="316" ht="15.75" customHeight="1">
      <c r="B316" s="45"/>
      <c r="C316" s="45"/>
    </row>
    <row r="317" ht="15.75" customHeight="1">
      <c r="B317" s="45"/>
      <c r="C317" s="45"/>
    </row>
    <row r="318" ht="15.75" customHeight="1">
      <c r="B318" s="45"/>
      <c r="C318" s="45"/>
    </row>
    <row r="319" ht="15.75" customHeight="1">
      <c r="B319" s="45"/>
      <c r="C319" s="45"/>
    </row>
    <row r="320" ht="15.75" customHeight="1">
      <c r="B320" s="45"/>
      <c r="C320" s="45"/>
    </row>
    <row r="321" ht="15.75" customHeight="1">
      <c r="B321" s="45"/>
      <c r="C321" s="45"/>
    </row>
    <row r="322" ht="15.75" customHeight="1">
      <c r="B322" s="45"/>
      <c r="C322" s="45"/>
    </row>
    <row r="323" ht="15.75" customHeight="1">
      <c r="B323" s="45"/>
      <c r="C323" s="45"/>
    </row>
    <row r="324" ht="15.75" customHeight="1">
      <c r="B324" s="45"/>
      <c r="C324" s="45"/>
    </row>
    <row r="325" ht="15.75" customHeight="1">
      <c r="B325" s="45"/>
      <c r="C325" s="45"/>
    </row>
    <row r="326" ht="15.75" customHeight="1">
      <c r="B326" s="45"/>
      <c r="C326" s="45"/>
    </row>
    <row r="327" ht="15.75" customHeight="1">
      <c r="B327" s="45"/>
      <c r="C327" s="45"/>
    </row>
    <row r="328" ht="15.75" customHeight="1">
      <c r="B328" s="45"/>
      <c r="C328" s="45"/>
    </row>
    <row r="329" ht="15.75" customHeight="1">
      <c r="B329" s="45"/>
      <c r="C329" s="45"/>
    </row>
    <row r="330" ht="15.75" customHeight="1">
      <c r="B330" s="45"/>
      <c r="C330" s="45"/>
    </row>
    <row r="331" ht="15.75" customHeight="1">
      <c r="B331" s="45"/>
      <c r="C331" s="45"/>
    </row>
    <row r="332" ht="15.75" customHeight="1">
      <c r="B332" s="45"/>
      <c r="C332" s="45"/>
    </row>
    <row r="333" ht="15.75" customHeight="1">
      <c r="B333" s="45"/>
      <c r="C333" s="45"/>
    </row>
    <row r="334" ht="15.75" customHeight="1">
      <c r="B334" s="45"/>
      <c r="C334" s="45"/>
    </row>
    <row r="335" ht="15.75" customHeight="1">
      <c r="B335" s="45"/>
      <c r="C335" s="45"/>
    </row>
    <row r="336" ht="15.75" customHeight="1">
      <c r="B336" s="45"/>
      <c r="C336" s="45"/>
    </row>
    <row r="337" ht="15.75" customHeight="1">
      <c r="B337" s="45"/>
      <c r="C337" s="45"/>
    </row>
    <row r="338" ht="15.75" customHeight="1">
      <c r="B338" s="45"/>
      <c r="C338" s="45"/>
    </row>
    <row r="339" ht="15.75" customHeight="1">
      <c r="B339" s="45"/>
      <c r="C339" s="45"/>
    </row>
    <row r="340" ht="15.75" customHeight="1">
      <c r="B340" s="45"/>
      <c r="C340" s="45"/>
    </row>
    <row r="341" ht="15.75" customHeight="1">
      <c r="B341" s="45"/>
      <c r="C341" s="45"/>
    </row>
    <row r="342" ht="15.75" customHeight="1">
      <c r="B342" s="45"/>
      <c r="C342" s="45"/>
    </row>
    <row r="343" ht="15.75" customHeight="1">
      <c r="B343" s="45"/>
      <c r="C343" s="45"/>
    </row>
    <row r="344" ht="15.75" customHeight="1">
      <c r="B344" s="45"/>
      <c r="C344" s="45"/>
    </row>
    <row r="345" ht="15.75" customHeight="1">
      <c r="B345" s="45"/>
      <c r="C345" s="45"/>
    </row>
    <row r="346" ht="15.75" customHeight="1">
      <c r="B346" s="45"/>
      <c r="C346" s="45"/>
    </row>
    <row r="347" ht="15.75" customHeight="1">
      <c r="B347" s="45"/>
      <c r="C347" s="45"/>
    </row>
    <row r="348" ht="15.75" customHeight="1">
      <c r="B348" s="45"/>
      <c r="C348" s="45"/>
    </row>
    <row r="349" ht="15.75" customHeight="1">
      <c r="B349" s="45"/>
      <c r="C349" s="45"/>
    </row>
    <row r="350" ht="15.75" customHeight="1">
      <c r="B350" s="45"/>
      <c r="C350" s="45"/>
    </row>
    <row r="351" ht="15.75" customHeight="1">
      <c r="B351" s="45"/>
      <c r="C351" s="45"/>
    </row>
    <row r="352" ht="15.75" customHeight="1">
      <c r="B352" s="45"/>
      <c r="C352" s="45"/>
    </row>
    <row r="353" ht="15.75" customHeight="1">
      <c r="B353" s="45"/>
      <c r="C353" s="45"/>
    </row>
    <row r="354" ht="15.75" customHeight="1">
      <c r="B354" s="45"/>
      <c r="C354" s="45"/>
    </row>
    <row r="355" ht="15.75" customHeight="1">
      <c r="B355" s="45"/>
      <c r="C355" s="45"/>
    </row>
    <row r="356" ht="15.75" customHeight="1">
      <c r="B356" s="45"/>
      <c r="C356" s="45"/>
    </row>
    <row r="357" ht="15.75" customHeight="1">
      <c r="B357" s="45"/>
      <c r="C357" s="45"/>
    </row>
    <row r="358" ht="15.75" customHeight="1">
      <c r="B358" s="45"/>
      <c r="C358" s="45"/>
    </row>
    <row r="359" ht="15.75" customHeight="1">
      <c r="B359" s="45"/>
      <c r="C359" s="45"/>
    </row>
    <row r="360" ht="15.75" customHeight="1">
      <c r="B360" s="45"/>
      <c r="C360" s="45"/>
    </row>
    <row r="361" ht="15.75" customHeight="1">
      <c r="B361" s="45"/>
      <c r="C361" s="45"/>
    </row>
    <row r="362" ht="15.75" customHeight="1">
      <c r="B362" s="45"/>
      <c r="C362" s="45"/>
    </row>
    <row r="363" ht="15.75" customHeight="1">
      <c r="B363" s="45"/>
      <c r="C363" s="45"/>
    </row>
    <row r="364" ht="15.75" customHeight="1">
      <c r="B364" s="45"/>
      <c r="C364" s="45"/>
    </row>
    <row r="365" ht="15.75" customHeight="1">
      <c r="B365" s="45"/>
      <c r="C365" s="45"/>
    </row>
    <row r="366" ht="15.75" customHeight="1">
      <c r="B366" s="45"/>
      <c r="C366" s="45"/>
    </row>
    <row r="367" ht="15.75" customHeight="1">
      <c r="B367" s="45"/>
      <c r="C367" s="45"/>
    </row>
    <row r="368" ht="15.75" customHeight="1">
      <c r="B368" s="45"/>
      <c r="C368" s="45"/>
    </row>
    <row r="369" ht="15.75" customHeight="1">
      <c r="B369" s="45"/>
      <c r="C369" s="45"/>
    </row>
    <row r="370" ht="15.75" customHeight="1">
      <c r="B370" s="45"/>
      <c r="C370" s="45"/>
    </row>
    <row r="371" ht="15.75" customHeight="1">
      <c r="B371" s="45"/>
      <c r="C371" s="45"/>
    </row>
    <row r="372" ht="15.75" customHeight="1">
      <c r="B372" s="45"/>
      <c r="C372" s="45"/>
    </row>
    <row r="373" ht="15.75" customHeight="1">
      <c r="B373" s="45"/>
      <c r="C373" s="45"/>
    </row>
    <row r="374" ht="15.75" customHeight="1">
      <c r="B374" s="45"/>
      <c r="C374" s="45"/>
    </row>
    <row r="375" ht="15.75" customHeight="1">
      <c r="B375" s="45"/>
      <c r="C375" s="45"/>
    </row>
    <row r="376" ht="15.75" customHeight="1">
      <c r="B376" s="45"/>
      <c r="C376" s="45"/>
    </row>
    <row r="377" ht="15.75" customHeight="1">
      <c r="B377" s="45"/>
      <c r="C377" s="45"/>
    </row>
    <row r="378" ht="15.75" customHeight="1">
      <c r="B378" s="45"/>
      <c r="C378" s="45"/>
    </row>
    <row r="379" ht="15.75" customHeight="1">
      <c r="B379" s="45"/>
      <c r="C379" s="45"/>
    </row>
    <row r="380" ht="15.75" customHeight="1">
      <c r="B380" s="45"/>
      <c r="C380" s="45"/>
    </row>
    <row r="381" ht="15.75" customHeight="1">
      <c r="B381" s="45"/>
      <c r="C381" s="45"/>
    </row>
    <row r="382" ht="15.75" customHeight="1">
      <c r="B382" s="45"/>
      <c r="C382" s="45"/>
    </row>
    <row r="383" ht="15.75" customHeight="1">
      <c r="B383" s="45"/>
      <c r="C383" s="45"/>
    </row>
    <row r="384" ht="15.75" customHeight="1">
      <c r="B384" s="45"/>
      <c r="C384" s="45"/>
    </row>
    <row r="385" ht="15.75" customHeight="1">
      <c r="B385" s="45"/>
      <c r="C385" s="45"/>
    </row>
    <row r="386" ht="15.75" customHeight="1">
      <c r="B386" s="45"/>
      <c r="C386" s="45"/>
    </row>
    <row r="387" ht="15.75" customHeight="1">
      <c r="B387" s="45"/>
      <c r="C387" s="45"/>
    </row>
    <row r="388" ht="15.75" customHeight="1">
      <c r="B388" s="45"/>
      <c r="C388" s="45"/>
    </row>
    <row r="389" ht="15.75" customHeight="1">
      <c r="B389" s="45"/>
      <c r="C389" s="45"/>
    </row>
    <row r="390" ht="15.75" customHeight="1">
      <c r="B390" s="45"/>
      <c r="C390" s="45"/>
    </row>
    <row r="391" ht="15.75" customHeight="1">
      <c r="B391" s="45"/>
      <c r="C391" s="45"/>
    </row>
    <row r="392" ht="15.75" customHeight="1">
      <c r="B392" s="45"/>
      <c r="C392" s="45"/>
    </row>
    <row r="393" ht="15.75" customHeight="1">
      <c r="B393" s="45"/>
      <c r="C393" s="45"/>
    </row>
    <row r="394" ht="15.75" customHeight="1">
      <c r="B394" s="45"/>
      <c r="C394" s="45"/>
    </row>
    <row r="395" ht="15.75" customHeight="1">
      <c r="B395" s="45"/>
      <c r="C395" s="45"/>
    </row>
    <row r="396" ht="15.75" customHeight="1">
      <c r="B396" s="45"/>
      <c r="C396" s="45"/>
    </row>
    <row r="397" ht="15.75" customHeight="1">
      <c r="B397" s="45"/>
      <c r="C397" s="45"/>
    </row>
    <row r="398" ht="15.75" customHeight="1">
      <c r="B398" s="45"/>
      <c r="C398" s="45"/>
    </row>
    <row r="399" ht="15.75" customHeight="1">
      <c r="B399" s="45"/>
      <c r="C399" s="45"/>
    </row>
    <row r="400" ht="15.75" customHeight="1">
      <c r="B400" s="45"/>
      <c r="C400" s="45"/>
    </row>
    <row r="401" ht="15.75" customHeight="1">
      <c r="B401" s="45"/>
      <c r="C401" s="45"/>
    </row>
    <row r="402" ht="15.75" customHeight="1">
      <c r="B402" s="45"/>
      <c r="C402" s="45"/>
    </row>
    <row r="403" ht="15.75" customHeight="1">
      <c r="B403" s="45"/>
      <c r="C403" s="45"/>
    </row>
    <row r="404" ht="15.75" customHeight="1">
      <c r="B404" s="45"/>
      <c r="C404" s="45"/>
    </row>
    <row r="405" ht="15.75" customHeight="1">
      <c r="B405" s="45"/>
      <c r="C405" s="45"/>
    </row>
    <row r="406" ht="15.75" customHeight="1">
      <c r="B406" s="45"/>
      <c r="C406" s="45"/>
    </row>
    <row r="407" ht="15.75" customHeight="1">
      <c r="B407" s="45"/>
      <c r="C407" s="45"/>
    </row>
    <row r="408" ht="15.75" customHeight="1">
      <c r="B408" s="45"/>
      <c r="C408" s="45"/>
    </row>
    <row r="409" ht="15.75" customHeight="1">
      <c r="B409" s="45"/>
      <c r="C409" s="45"/>
    </row>
    <row r="410" ht="15.75" customHeight="1">
      <c r="B410" s="45"/>
      <c r="C410" s="45"/>
    </row>
    <row r="411" ht="15.75" customHeight="1">
      <c r="B411" s="45"/>
      <c r="C411" s="45"/>
    </row>
    <row r="412" ht="15.75" customHeight="1">
      <c r="B412" s="45"/>
      <c r="C412" s="45"/>
    </row>
    <row r="413" ht="15.75" customHeight="1">
      <c r="B413" s="45"/>
      <c r="C413" s="45"/>
    </row>
    <row r="414" ht="15.75" customHeight="1">
      <c r="B414" s="45"/>
      <c r="C414" s="45"/>
    </row>
    <row r="415" ht="15.75" customHeight="1">
      <c r="B415" s="45"/>
      <c r="C415" s="45"/>
    </row>
    <row r="416" ht="15.75" customHeight="1">
      <c r="B416" s="45"/>
      <c r="C416" s="45"/>
    </row>
    <row r="417" ht="15.75" customHeight="1">
      <c r="B417" s="45"/>
      <c r="C417" s="45"/>
    </row>
    <row r="418" ht="15.75" customHeight="1">
      <c r="B418" s="45"/>
      <c r="C418" s="45"/>
    </row>
    <row r="419" ht="15.75" customHeight="1">
      <c r="B419" s="45"/>
      <c r="C419" s="45"/>
    </row>
    <row r="420" ht="15.75" customHeight="1">
      <c r="B420" s="45"/>
      <c r="C420" s="45"/>
    </row>
    <row r="421" ht="15.75" customHeight="1">
      <c r="B421" s="45"/>
      <c r="C421" s="45"/>
    </row>
    <row r="422" ht="15.75" customHeight="1">
      <c r="B422" s="45"/>
      <c r="C422" s="45"/>
    </row>
    <row r="423" ht="15.75" customHeight="1">
      <c r="B423" s="45"/>
      <c r="C423" s="45"/>
    </row>
    <row r="424" ht="15.75" customHeight="1">
      <c r="B424" s="45"/>
      <c r="C424" s="45"/>
    </row>
    <row r="425" ht="15.75" customHeight="1">
      <c r="B425" s="45"/>
      <c r="C425" s="45"/>
    </row>
    <row r="426" ht="15.75" customHeight="1">
      <c r="B426" s="45"/>
      <c r="C426" s="45"/>
    </row>
    <row r="427" ht="15.75" customHeight="1">
      <c r="B427" s="45"/>
      <c r="C427" s="45"/>
    </row>
    <row r="428" ht="15.75" customHeight="1">
      <c r="B428" s="45"/>
      <c r="C428" s="45"/>
    </row>
    <row r="429" ht="15.75" customHeight="1">
      <c r="B429" s="45"/>
      <c r="C429" s="45"/>
    </row>
    <row r="430" ht="15.75" customHeight="1">
      <c r="B430" s="45"/>
      <c r="C430" s="45"/>
    </row>
    <row r="431" ht="15.75" customHeight="1">
      <c r="B431" s="45"/>
      <c r="C431" s="45"/>
    </row>
    <row r="432" ht="15.75" customHeight="1">
      <c r="B432" s="45"/>
      <c r="C432" s="45"/>
    </row>
    <row r="433" ht="15.75" customHeight="1">
      <c r="B433" s="45"/>
      <c r="C433" s="45"/>
    </row>
    <row r="434" ht="15.75" customHeight="1">
      <c r="B434" s="45"/>
      <c r="C434" s="45"/>
    </row>
    <row r="435" ht="15.75" customHeight="1">
      <c r="B435" s="45"/>
      <c r="C435" s="45"/>
    </row>
    <row r="436" ht="15.75" customHeight="1">
      <c r="B436" s="45"/>
      <c r="C436" s="45"/>
    </row>
    <row r="437" ht="15.75" customHeight="1">
      <c r="B437" s="45"/>
      <c r="C437" s="45"/>
    </row>
    <row r="438" ht="15.75" customHeight="1">
      <c r="B438" s="45"/>
      <c r="C438" s="45"/>
    </row>
    <row r="439" ht="15.75" customHeight="1">
      <c r="B439" s="45"/>
      <c r="C439" s="45"/>
    </row>
    <row r="440" ht="15.75" customHeight="1">
      <c r="B440" s="45"/>
      <c r="C440" s="45"/>
    </row>
    <row r="441" ht="15.75" customHeight="1">
      <c r="B441" s="45"/>
      <c r="C441" s="45"/>
    </row>
    <row r="442" ht="15.75" customHeight="1">
      <c r="B442" s="45"/>
      <c r="C442" s="45"/>
    </row>
    <row r="443" ht="15.75" customHeight="1">
      <c r="B443" s="45"/>
      <c r="C443" s="45"/>
    </row>
    <row r="444" ht="15.75" customHeight="1">
      <c r="B444" s="45"/>
      <c r="C444" s="45"/>
    </row>
    <row r="445" ht="15.75" customHeight="1">
      <c r="B445" s="45"/>
      <c r="C445" s="45"/>
    </row>
    <row r="446" ht="15.75" customHeight="1">
      <c r="B446" s="45"/>
      <c r="C446" s="45"/>
    </row>
    <row r="447" ht="15.75" customHeight="1">
      <c r="B447" s="45"/>
      <c r="C447" s="45"/>
    </row>
    <row r="448" ht="15.75" customHeight="1">
      <c r="B448" s="45"/>
      <c r="C448" s="45"/>
    </row>
    <row r="449" ht="15.75" customHeight="1">
      <c r="B449" s="45"/>
      <c r="C449" s="45"/>
    </row>
    <row r="450" ht="15.75" customHeight="1">
      <c r="B450" s="45"/>
      <c r="C450" s="45"/>
    </row>
    <row r="451" ht="15.75" customHeight="1">
      <c r="B451" s="45"/>
      <c r="C451" s="45"/>
    </row>
    <row r="452" ht="15.75" customHeight="1">
      <c r="B452" s="45"/>
      <c r="C452" s="45"/>
    </row>
    <row r="453" ht="15.75" customHeight="1">
      <c r="B453" s="45"/>
      <c r="C453" s="45"/>
    </row>
    <row r="454" ht="15.75" customHeight="1">
      <c r="B454" s="45"/>
      <c r="C454" s="45"/>
    </row>
    <row r="455" ht="15.75" customHeight="1">
      <c r="B455" s="45"/>
      <c r="C455" s="45"/>
    </row>
    <row r="456" ht="15.75" customHeight="1">
      <c r="B456" s="45"/>
      <c r="C456" s="45"/>
    </row>
    <row r="457" ht="15.75" customHeight="1">
      <c r="B457" s="45"/>
      <c r="C457" s="45"/>
    </row>
    <row r="458" ht="15.75" customHeight="1">
      <c r="B458" s="45"/>
      <c r="C458" s="45"/>
    </row>
    <row r="459" ht="15.75" customHeight="1">
      <c r="B459" s="45"/>
      <c r="C459" s="45"/>
    </row>
    <row r="460" ht="15.75" customHeight="1">
      <c r="B460" s="45"/>
      <c r="C460" s="45"/>
    </row>
    <row r="461" ht="15.75" customHeight="1">
      <c r="B461" s="45"/>
      <c r="C461" s="45"/>
    </row>
    <row r="462" ht="15.75" customHeight="1">
      <c r="B462" s="45"/>
      <c r="C462" s="45"/>
    </row>
    <row r="463" ht="15.75" customHeight="1">
      <c r="B463" s="45"/>
      <c r="C463" s="45"/>
    </row>
    <row r="464" ht="15.75" customHeight="1">
      <c r="B464" s="45"/>
      <c r="C464" s="45"/>
    </row>
    <row r="465" ht="15.75" customHeight="1">
      <c r="B465" s="45"/>
      <c r="C465" s="45"/>
    </row>
    <row r="466" ht="15.75" customHeight="1">
      <c r="B466" s="45"/>
      <c r="C466" s="45"/>
    </row>
    <row r="467" ht="15.75" customHeight="1">
      <c r="B467" s="45"/>
      <c r="C467" s="45"/>
    </row>
    <row r="468" ht="15.75" customHeight="1">
      <c r="B468" s="45"/>
      <c r="C468" s="45"/>
    </row>
    <row r="469" ht="15.75" customHeight="1">
      <c r="B469" s="45"/>
      <c r="C469" s="45"/>
    </row>
    <row r="470" ht="15.75" customHeight="1">
      <c r="B470" s="45"/>
      <c r="C470" s="45"/>
    </row>
    <row r="471" ht="15.75" customHeight="1">
      <c r="B471" s="45"/>
      <c r="C471" s="45"/>
    </row>
    <row r="472" ht="15.75" customHeight="1">
      <c r="B472" s="45"/>
      <c r="C472" s="45"/>
    </row>
    <row r="473" ht="15.75" customHeight="1">
      <c r="B473" s="45"/>
      <c r="C473" s="45"/>
    </row>
    <row r="474" ht="15.75" customHeight="1">
      <c r="B474" s="45"/>
      <c r="C474" s="45"/>
    </row>
    <row r="475" ht="15.75" customHeight="1">
      <c r="B475" s="45"/>
      <c r="C475" s="45"/>
    </row>
    <row r="476" ht="15.75" customHeight="1">
      <c r="B476" s="45"/>
      <c r="C476" s="45"/>
    </row>
    <row r="477" ht="15.75" customHeight="1">
      <c r="B477" s="45"/>
      <c r="C477" s="45"/>
    </row>
    <row r="478" ht="15.75" customHeight="1">
      <c r="B478" s="45"/>
      <c r="C478" s="45"/>
    </row>
    <row r="479" ht="15.75" customHeight="1">
      <c r="B479" s="45"/>
      <c r="C479" s="45"/>
    </row>
    <row r="480" ht="15.75" customHeight="1">
      <c r="B480" s="45"/>
      <c r="C480" s="45"/>
    </row>
    <row r="481" ht="15.75" customHeight="1">
      <c r="B481" s="45"/>
      <c r="C481" s="45"/>
    </row>
    <row r="482" ht="15.75" customHeight="1">
      <c r="B482" s="45"/>
      <c r="C482" s="45"/>
    </row>
    <row r="483" ht="15.75" customHeight="1">
      <c r="B483" s="45"/>
      <c r="C483" s="45"/>
    </row>
    <row r="484" ht="15.75" customHeight="1">
      <c r="B484" s="45"/>
      <c r="C484" s="45"/>
    </row>
    <row r="485" ht="15.75" customHeight="1">
      <c r="B485" s="45"/>
      <c r="C485" s="45"/>
    </row>
    <row r="486" ht="15.75" customHeight="1">
      <c r="B486" s="45"/>
      <c r="C486" s="45"/>
    </row>
    <row r="487" ht="15.75" customHeight="1">
      <c r="B487" s="45"/>
      <c r="C487" s="45"/>
    </row>
    <row r="488" ht="15.75" customHeight="1">
      <c r="B488" s="45"/>
      <c r="C488" s="45"/>
    </row>
    <row r="489" ht="15.75" customHeight="1">
      <c r="B489" s="45"/>
      <c r="C489" s="45"/>
    </row>
    <row r="490" ht="15.75" customHeight="1">
      <c r="B490" s="45"/>
      <c r="C490" s="45"/>
    </row>
    <row r="491" ht="15.75" customHeight="1">
      <c r="B491" s="45"/>
      <c r="C491" s="45"/>
    </row>
    <row r="492" ht="15.75" customHeight="1">
      <c r="B492" s="45"/>
      <c r="C492" s="45"/>
    </row>
    <row r="493" ht="15.75" customHeight="1">
      <c r="B493" s="45"/>
      <c r="C493" s="45"/>
    </row>
    <row r="494" ht="15.75" customHeight="1">
      <c r="B494" s="45"/>
      <c r="C494" s="45"/>
    </row>
    <row r="495" ht="15.75" customHeight="1">
      <c r="B495" s="45"/>
      <c r="C495" s="45"/>
    </row>
    <row r="496" ht="15.75" customHeight="1">
      <c r="B496" s="45"/>
      <c r="C496" s="45"/>
    </row>
    <row r="497" ht="15.75" customHeight="1">
      <c r="B497" s="45"/>
      <c r="C497" s="45"/>
    </row>
    <row r="498" ht="15.75" customHeight="1">
      <c r="B498" s="45"/>
      <c r="C498" s="45"/>
    </row>
    <row r="499" ht="15.75" customHeight="1">
      <c r="B499" s="45"/>
      <c r="C499" s="45"/>
    </row>
    <row r="500" ht="15.75" customHeight="1">
      <c r="B500" s="45"/>
      <c r="C500" s="45"/>
    </row>
    <row r="501" ht="15.75" customHeight="1">
      <c r="B501" s="45"/>
      <c r="C501" s="45"/>
    </row>
    <row r="502" ht="15.75" customHeight="1">
      <c r="B502" s="45"/>
      <c r="C502" s="45"/>
    </row>
    <row r="503" ht="15.75" customHeight="1">
      <c r="B503" s="45"/>
      <c r="C503" s="45"/>
    </row>
    <row r="504" ht="15.75" customHeight="1">
      <c r="B504" s="45"/>
      <c r="C504" s="45"/>
    </row>
    <row r="505" ht="15.75" customHeight="1">
      <c r="B505" s="45"/>
      <c r="C505" s="45"/>
    </row>
    <row r="506" ht="15.75" customHeight="1">
      <c r="B506" s="45"/>
      <c r="C506" s="45"/>
    </row>
    <row r="507" ht="15.75" customHeight="1">
      <c r="B507" s="45"/>
      <c r="C507" s="45"/>
    </row>
    <row r="508" ht="15.75" customHeight="1">
      <c r="B508" s="45"/>
      <c r="C508" s="45"/>
    </row>
    <row r="509" ht="15.75" customHeight="1">
      <c r="B509" s="45"/>
      <c r="C509" s="45"/>
    </row>
    <row r="510" ht="15.75" customHeight="1">
      <c r="B510" s="45"/>
      <c r="C510" s="45"/>
    </row>
    <row r="511" ht="15.75" customHeight="1">
      <c r="B511" s="45"/>
      <c r="C511" s="45"/>
    </row>
    <row r="512" ht="15.75" customHeight="1">
      <c r="B512" s="45"/>
      <c r="C512" s="45"/>
    </row>
    <row r="513" ht="15.75" customHeight="1">
      <c r="B513" s="45"/>
      <c r="C513" s="45"/>
    </row>
    <row r="514" ht="15.75" customHeight="1">
      <c r="B514" s="45"/>
      <c r="C514" s="45"/>
    </row>
    <row r="515" ht="15.75" customHeight="1">
      <c r="B515" s="45"/>
      <c r="C515" s="45"/>
    </row>
    <row r="516" ht="15.75" customHeight="1">
      <c r="B516" s="45"/>
      <c r="C516" s="45"/>
    </row>
    <row r="517" ht="15.75" customHeight="1">
      <c r="B517" s="45"/>
      <c r="C517" s="45"/>
    </row>
    <row r="518" ht="15.75" customHeight="1">
      <c r="B518" s="45"/>
      <c r="C518" s="45"/>
    </row>
    <row r="519" ht="15.75" customHeight="1">
      <c r="B519" s="45"/>
      <c r="C519" s="45"/>
    </row>
    <row r="520" ht="15.75" customHeight="1">
      <c r="B520" s="45"/>
      <c r="C520" s="45"/>
    </row>
    <row r="521" ht="15.75" customHeight="1">
      <c r="B521" s="45"/>
      <c r="C521" s="45"/>
    </row>
    <row r="522" ht="15.75" customHeight="1">
      <c r="B522" s="45"/>
      <c r="C522" s="45"/>
    </row>
    <row r="523" ht="15.75" customHeight="1">
      <c r="B523" s="45"/>
      <c r="C523" s="45"/>
    </row>
    <row r="524" ht="15.75" customHeight="1">
      <c r="B524" s="45"/>
      <c r="C524" s="45"/>
    </row>
    <row r="525" ht="15.75" customHeight="1">
      <c r="B525" s="45"/>
      <c r="C525" s="45"/>
    </row>
    <row r="526" ht="15.75" customHeight="1">
      <c r="B526" s="45"/>
      <c r="C526" s="45"/>
    </row>
    <row r="527" ht="15.75" customHeight="1">
      <c r="B527" s="45"/>
      <c r="C527" s="45"/>
    </row>
    <row r="528" ht="15.75" customHeight="1">
      <c r="B528" s="45"/>
      <c r="C528" s="45"/>
    </row>
    <row r="529" ht="15.75" customHeight="1">
      <c r="B529" s="45"/>
      <c r="C529" s="45"/>
    </row>
    <row r="530" ht="15.75" customHeight="1">
      <c r="B530" s="45"/>
      <c r="C530" s="45"/>
    </row>
    <row r="531" ht="15.75" customHeight="1">
      <c r="B531" s="45"/>
      <c r="C531" s="45"/>
    </row>
    <row r="532" ht="15.75" customHeight="1">
      <c r="B532" s="45"/>
      <c r="C532" s="45"/>
    </row>
    <row r="533" ht="15.75" customHeight="1">
      <c r="B533" s="45"/>
      <c r="C533" s="45"/>
    </row>
    <row r="534" ht="15.75" customHeight="1">
      <c r="B534" s="45"/>
      <c r="C534" s="45"/>
    </row>
    <row r="535" ht="15.75" customHeight="1">
      <c r="B535" s="45"/>
      <c r="C535" s="45"/>
    </row>
    <row r="536" ht="15.75" customHeight="1">
      <c r="B536" s="45"/>
      <c r="C536" s="45"/>
    </row>
    <row r="537" ht="15.75" customHeight="1">
      <c r="B537" s="45"/>
      <c r="C537" s="45"/>
    </row>
    <row r="538" ht="15.75" customHeight="1">
      <c r="B538" s="45"/>
      <c r="C538" s="45"/>
    </row>
    <row r="539" ht="15.75" customHeight="1">
      <c r="B539" s="45"/>
      <c r="C539" s="45"/>
    </row>
    <row r="540" ht="15.75" customHeight="1">
      <c r="B540" s="45"/>
      <c r="C540" s="45"/>
    </row>
    <row r="541" ht="15.75" customHeight="1">
      <c r="B541" s="45"/>
      <c r="C541" s="45"/>
    </row>
    <row r="542" ht="15.75" customHeight="1">
      <c r="B542" s="45"/>
      <c r="C542" s="45"/>
    </row>
    <row r="543" ht="15.75" customHeight="1">
      <c r="B543" s="45"/>
      <c r="C543" s="45"/>
    </row>
    <row r="544" ht="15.75" customHeight="1">
      <c r="B544" s="45"/>
      <c r="C544" s="45"/>
    </row>
    <row r="545" ht="15.75" customHeight="1">
      <c r="B545" s="45"/>
      <c r="C545" s="45"/>
    </row>
    <row r="546" ht="15.75" customHeight="1">
      <c r="B546" s="45"/>
      <c r="C546" s="45"/>
    </row>
    <row r="547" ht="15.75" customHeight="1">
      <c r="B547" s="45"/>
      <c r="C547" s="45"/>
    </row>
    <row r="548" ht="15.75" customHeight="1">
      <c r="B548" s="45"/>
      <c r="C548" s="45"/>
    </row>
    <row r="549" ht="15.75" customHeight="1">
      <c r="B549" s="45"/>
      <c r="C549" s="45"/>
    </row>
    <row r="550" ht="15.75" customHeight="1">
      <c r="B550" s="45"/>
      <c r="C550" s="45"/>
    </row>
    <row r="551" ht="15.75" customHeight="1">
      <c r="B551" s="45"/>
      <c r="C551" s="45"/>
    </row>
    <row r="552" ht="15.75" customHeight="1">
      <c r="B552" s="45"/>
      <c r="C552" s="45"/>
    </row>
    <row r="553" ht="15.75" customHeight="1">
      <c r="B553" s="45"/>
      <c r="C553" s="45"/>
    </row>
    <row r="554" ht="15.75" customHeight="1">
      <c r="B554" s="45"/>
      <c r="C554" s="45"/>
    </row>
    <row r="555" ht="15.75" customHeight="1">
      <c r="B555" s="45"/>
      <c r="C555" s="45"/>
    </row>
    <row r="556" ht="15.75" customHeight="1">
      <c r="B556" s="45"/>
      <c r="C556" s="45"/>
    </row>
    <row r="557" ht="15.75" customHeight="1">
      <c r="B557" s="45"/>
      <c r="C557" s="45"/>
    </row>
    <row r="558" ht="15.75" customHeight="1">
      <c r="B558" s="45"/>
      <c r="C558" s="45"/>
    </row>
    <row r="559" ht="15.75" customHeight="1">
      <c r="B559" s="45"/>
      <c r="C559" s="45"/>
    </row>
    <row r="560" ht="15.75" customHeight="1">
      <c r="B560" s="45"/>
      <c r="C560" s="45"/>
    </row>
    <row r="561" ht="15.75" customHeight="1">
      <c r="B561" s="45"/>
      <c r="C561" s="45"/>
    </row>
    <row r="562" ht="15.75" customHeight="1">
      <c r="B562" s="45"/>
      <c r="C562" s="45"/>
    </row>
    <row r="563" ht="15.75" customHeight="1">
      <c r="B563" s="45"/>
      <c r="C563" s="45"/>
    </row>
    <row r="564" ht="15.75" customHeight="1">
      <c r="B564" s="45"/>
      <c r="C564" s="45"/>
    </row>
    <row r="565" ht="15.75" customHeight="1">
      <c r="B565" s="45"/>
      <c r="C565" s="45"/>
    </row>
    <row r="566" ht="15.75" customHeight="1">
      <c r="B566" s="45"/>
      <c r="C566" s="45"/>
    </row>
    <row r="567" ht="15.75" customHeight="1">
      <c r="B567" s="45"/>
      <c r="C567" s="45"/>
    </row>
    <row r="568" ht="15.75" customHeight="1">
      <c r="B568" s="45"/>
      <c r="C568" s="45"/>
    </row>
    <row r="569" ht="15.75" customHeight="1">
      <c r="B569" s="45"/>
      <c r="C569" s="45"/>
    </row>
    <row r="570" ht="15.75" customHeight="1">
      <c r="B570" s="45"/>
      <c r="C570" s="45"/>
    </row>
    <row r="571" ht="15.75" customHeight="1">
      <c r="B571" s="45"/>
      <c r="C571" s="45"/>
    </row>
    <row r="572" ht="15.75" customHeight="1">
      <c r="B572" s="45"/>
      <c r="C572" s="45"/>
    </row>
    <row r="573" ht="15.75" customHeight="1">
      <c r="B573" s="45"/>
      <c r="C573" s="45"/>
    </row>
    <row r="574" ht="15.75" customHeight="1">
      <c r="B574" s="45"/>
      <c r="C574" s="45"/>
    </row>
    <row r="575" ht="15.75" customHeight="1">
      <c r="B575" s="45"/>
      <c r="C575" s="45"/>
    </row>
    <row r="576" ht="15.75" customHeight="1">
      <c r="B576" s="45"/>
      <c r="C576" s="45"/>
    </row>
    <row r="577" ht="15.75" customHeight="1">
      <c r="B577" s="45"/>
      <c r="C577" s="45"/>
    </row>
    <row r="578" ht="15.75" customHeight="1">
      <c r="B578" s="45"/>
      <c r="C578" s="45"/>
    </row>
    <row r="579" ht="15.75" customHeight="1">
      <c r="B579" s="45"/>
      <c r="C579" s="45"/>
    </row>
    <row r="580" ht="15.75" customHeight="1">
      <c r="B580" s="45"/>
      <c r="C580" s="45"/>
    </row>
    <row r="581" ht="15.75" customHeight="1">
      <c r="B581" s="45"/>
      <c r="C581" s="45"/>
    </row>
    <row r="582" ht="15.75" customHeight="1">
      <c r="B582" s="45"/>
      <c r="C582" s="45"/>
    </row>
    <row r="583" ht="15.75" customHeight="1">
      <c r="B583" s="45"/>
      <c r="C583" s="45"/>
    </row>
    <row r="584" ht="15.75" customHeight="1">
      <c r="B584" s="45"/>
      <c r="C584" s="45"/>
    </row>
    <row r="585" ht="15.75" customHeight="1">
      <c r="B585" s="45"/>
      <c r="C585" s="45"/>
    </row>
    <row r="586" ht="15.75" customHeight="1">
      <c r="B586" s="45"/>
      <c r="C586" s="45"/>
    </row>
    <row r="587" ht="15.75" customHeight="1">
      <c r="B587" s="45"/>
      <c r="C587" s="45"/>
    </row>
    <row r="588" ht="15.75" customHeight="1">
      <c r="B588" s="45"/>
      <c r="C588" s="45"/>
    </row>
    <row r="589" ht="15.75" customHeight="1">
      <c r="B589" s="45"/>
      <c r="C589" s="45"/>
    </row>
    <row r="590" ht="15.75" customHeight="1">
      <c r="B590" s="45"/>
      <c r="C590" s="45"/>
    </row>
    <row r="591" ht="15.75" customHeight="1">
      <c r="B591" s="45"/>
      <c r="C591" s="45"/>
    </row>
    <row r="592" ht="15.75" customHeight="1">
      <c r="B592" s="45"/>
      <c r="C592" s="45"/>
    </row>
    <row r="593" ht="15.75" customHeight="1">
      <c r="B593" s="45"/>
      <c r="C593" s="45"/>
    </row>
    <row r="594" ht="15.75" customHeight="1">
      <c r="B594" s="45"/>
      <c r="C594" s="45"/>
    </row>
    <row r="595" ht="15.75" customHeight="1">
      <c r="B595" s="45"/>
      <c r="C595" s="45"/>
    </row>
    <row r="596" ht="15.75" customHeight="1">
      <c r="B596" s="45"/>
      <c r="C596" s="45"/>
    </row>
    <row r="597" ht="15.75" customHeight="1">
      <c r="B597" s="45"/>
      <c r="C597" s="45"/>
    </row>
    <row r="598" ht="15.75" customHeight="1">
      <c r="B598" s="45"/>
      <c r="C598" s="45"/>
    </row>
    <row r="599" ht="15.75" customHeight="1">
      <c r="B599" s="45"/>
      <c r="C599" s="45"/>
    </row>
    <row r="600" ht="15.75" customHeight="1">
      <c r="B600" s="45"/>
      <c r="C600" s="45"/>
    </row>
    <row r="601" ht="15.75" customHeight="1">
      <c r="B601" s="45"/>
      <c r="C601" s="45"/>
    </row>
    <row r="602" ht="15.75" customHeight="1">
      <c r="B602" s="45"/>
      <c r="C602" s="45"/>
    </row>
    <row r="603" ht="15.75" customHeight="1">
      <c r="B603" s="45"/>
      <c r="C603" s="45"/>
    </row>
    <row r="604" ht="15.75" customHeight="1">
      <c r="B604" s="45"/>
      <c r="C604" s="45"/>
    </row>
    <row r="605" ht="15.75" customHeight="1">
      <c r="B605" s="45"/>
      <c r="C605" s="45"/>
    </row>
    <row r="606" ht="15.75" customHeight="1">
      <c r="B606" s="45"/>
      <c r="C606" s="45"/>
    </row>
    <row r="607" ht="15.75" customHeight="1">
      <c r="B607" s="45"/>
      <c r="C607" s="45"/>
    </row>
    <row r="608" ht="15.75" customHeight="1">
      <c r="B608" s="45"/>
      <c r="C608" s="45"/>
    </row>
    <row r="609" ht="15.75" customHeight="1">
      <c r="B609" s="45"/>
      <c r="C609" s="45"/>
    </row>
    <row r="610" ht="15.75" customHeight="1">
      <c r="B610" s="45"/>
      <c r="C610" s="45"/>
    </row>
    <row r="611" ht="15.75" customHeight="1">
      <c r="B611" s="45"/>
      <c r="C611" s="45"/>
    </row>
    <row r="612" ht="15.75" customHeight="1">
      <c r="B612" s="45"/>
      <c r="C612" s="45"/>
    </row>
    <row r="613" ht="15.75" customHeight="1">
      <c r="B613" s="45"/>
      <c r="C613" s="45"/>
    </row>
    <row r="614" ht="15.75" customHeight="1">
      <c r="B614" s="45"/>
      <c r="C614" s="45"/>
    </row>
    <row r="615" ht="15.75" customHeight="1">
      <c r="B615" s="45"/>
      <c r="C615" s="45"/>
    </row>
    <row r="616" ht="15.75" customHeight="1">
      <c r="B616" s="45"/>
      <c r="C616" s="45"/>
    </row>
    <row r="617" ht="15.75" customHeight="1">
      <c r="B617" s="45"/>
      <c r="C617" s="45"/>
    </row>
    <row r="618" ht="15.75" customHeight="1">
      <c r="B618" s="45"/>
      <c r="C618" s="45"/>
    </row>
    <row r="619" ht="15.75" customHeight="1">
      <c r="B619" s="45"/>
      <c r="C619" s="45"/>
    </row>
    <row r="620" ht="15.75" customHeight="1">
      <c r="B620" s="45"/>
      <c r="C620" s="45"/>
    </row>
    <row r="621" ht="15.75" customHeight="1">
      <c r="B621" s="45"/>
      <c r="C621" s="45"/>
    </row>
    <row r="622" ht="15.75" customHeight="1">
      <c r="B622" s="45"/>
      <c r="C622" s="45"/>
    </row>
    <row r="623" ht="15.75" customHeight="1">
      <c r="B623" s="45"/>
      <c r="C623" s="45"/>
    </row>
    <row r="624" ht="15.75" customHeight="1">
      <c r="B624" s="45"/>
      <c r="C624" s="45"/>
    </row>
    <row r="625" ht="15.75" customHeight="1">
      <c r="B625" s="45"/>
      <c r="C625" s="45"/>
    </row>
    <row r="626" ht="15.75" customHeight="1">
      <c r="B626" s="45"/>
      <c r="C626" s="45"/>
    </row>
    <row r="627" ht="15.75" customHeight="1">
      <c r="B627" s="45"/>
      <c r="C627" s="45"/>
    </row>
    <row r="628" ht="15.75" customHeight="1">
      <c r="B628" s="45"/>
      <c r="C628" s="45"/>
    </row>
    <row r="629" ht="15.75" customHeight="1">
      <c r="B629" s="45"/>
      <c r="C629" s="45"/>
    </row>
    <row r="630" ht="15.75" customHeight="1">
      <c r="B630" s="45"/>
      <c r="C630" s="45"/>
    </row>
    <row r="631" ht="15.75" customHeight="1">
      <c r="B631" s="45"/>
      <c r="C631" s="45"/>
    </row>
    <row r="632" ht="15.75" customHeight="1">
      <c r="B632" s="45"/>
      <c r="C632" s="45"/>
    </row>
    <row r="633" ht="15.75" customHeight="1">
      <c r="B633" s="45"/>
      <c r="C633" s="45"/>
    </row>
    <row r="634" ht="15.75" customHeight="1">
      <c r="B634" s="45"/>
      <c r="C634" s="45"/>
    </row>
    <row r="635" ht="15.75" customHeight="1">
      <c r="B635" s="45"/>
      <c r="C635" s="45"/>
    </row>
    <row r="636" ht="15.75" customHeight="1">
      <c r="B636" s="45"/>
      <c r="C636" s="45"/>
    </row>
    <row r="637" ht="15.75" customHeight="1">
      <c r="B637" s="45"/>
      <c r="C637" s="45"/>
    </row>
    <row r="638" ht="15.75" customHeight="1">
      <c r="B638" s="45"/>
      <c r="C638" s="45"/>
    </row>
    <row r="639" ht="15.75" customHeight="1">
      <c r="B639" s="45"/>
      <c r="C639" s="45"/>
    </row>
    <row r="640" ht="15.75" customHeight="1">
      <c r="B640" s="45"/>
      <c r="C640" s="45"/>
    </row>
    <row r="641" ht="15.75" customHeight="1">
      <c r="B641" s="45"/>
      <c r="C641" s="45"/>
    </row>
    <row r="642" ht="15.75" customHeight="1">
      <c r="B642" s="45"/>
      <c r="C642" s="45"/>
    </row>
    <row r="643" ht="15.75" customHeight="1">
      <c r="B643" s="45"/>
      <c r="C643" s="45"/>
    </row>
    <row r="644" ht="15.75" customHeight="1">
      <c r="B644" s="45"/>
      <c r="C644" s="45"/>
    </row>
    <row r="645" ht="15.75" customHeight="1">
      <c r="B645" s="45"/>
      <c r="C645" s="45"/>
    </row>
    <row r="646" ht="15.75" customHeight="1">
      <c r="B646" s="45"/>
      <c r="C646" s="45"/>
    </row>
    <row r="647" ht="15.75" customHeight="1">
      <c r="B647" s="45"/>
      <c r="C647" s="45"/>
    </row>
    <row r="648" ht="15.75" customHeight="1">
      <c r="B648" s="45"/>
      <c r="C648" s="45"/>
    </row>
    <row r="649" ht="15.75" customHeight="1">
      <c r="B649" s="45"/>
      <c r="C649" s="45"/>
    </row>
    <row r="650" ht="15.75" customHeight="1">
      <c r="B650" s="45"/>
      <c r="C650" s="45"/>
    </row>
    <row r="651" ht="15.75" customHeight="1">
      <c r="B651" s="45"/>
      <c r="C651" s="45"/>
    </row>
    <row r="652" ht="15.75" customHeight="1">
      <c r="B652" s="45"/>
      <c r="C652" s="45"/>
    </row>
    <row r="653" ht="15.75" customHeight="1">
      <c r="B653" s="45"/>
      <c r="C653" s="45"/>
    </row>
    <row r="654" ht="15.75" customHeight="1">
      <c r="B654" s="45"/>
      <c r="C654" s="45"/>
    </row>
    <row r="655" ht="15.75" customHeight="1">
      <c r="B655" s="45"/>
      <c r="C655" s="45"/>
    </row>
    <row r="656" ht="15.75" customHeight="1">
      <c r="B656" s="45"/>
      <c r="C656" s="45"/>
    </row>
    <row r="657" ht="15.75" customHeight="1">
      <c r="B657" s="45"/>
      <c r="C657" s="45"/>
    </row>
    <row r="658" ht="15.75" customHeight="1">
      <c r="B658" s="45"/>
      <c r="C658" s="45"/>
    </row>
    <row r="659" ht="15.75" customHeight="1">
      <c r="B659" s="45"/>
      <c r="C659" s="45"/>
    </row>
    <row r="660" ht="15.75" customHeight="1">
      <c r="B660" s="45"/>
      <c r="C660" s="45"/>
    </row>
    <row r="661" ht="15.75" customHeight="1">
      <c r="B661" s="45"/>
      <c r="C661" s="45"/>
    </row>
    <row r="662" ht="15.75" customHeight="1">
      <c r="B662" s="45"/>
      <c r="C662" s="45"/>
    </row>
    <row r="663" ht="15.75" customHeight="1">
      <c r="B663" s="45"/>
      <c r="C663" s="45"/>
    </row>
    <row r="664" ht="15.75" customHeight="1">
      <c r="B664" s="45"/>
      <c r="C664" s="45"/>
    </row>
    <row r="665" ht="15.75" customHeight="1">
      <c r="B665" s="45"/>
      <c r="C665" s="45"/>
    </row>
    <row r="666" ht="15.75" customHeight="1">
      <c r="B666" s="45"/>
      <c r="C666" s="45"/>
    </row>
    <row r="667" ht="15.75" customHeight="1">
      <c r="B667" s="45"/>
      <c r="C667" s="45"/>
    </row>
    <row r="668" ht="15.75" customHeight="1">
      <c r="B668" s="45"/>
      <c r="C668" s="45"/>
    </row>
    <row r="669" ht="15.75" customHeight="1">
      <c r="B669" s="45"/>
      <c r="C669" s="45"/>
    </row>
    <row r="670" ht="15.75" customHeight="1">
      <c r="B670" s="45"/>
      <c r="C670" s="45"/>
    </row>
    <row r="671" ht="15.75" customHeight="1">
      <c r="B671" s="45"/>
      <c r="C671" s="45"/>
    </row>
    <row r="672" ht="15.75" customHeight="1">
      <c r="B672" s="45"/>
      <c r="C672" s="45"/>
    </row>
    <row r="673" ht="15.75" customHeight="1">
      <c r="B673" s="45"/>
      <c r="C673" s="45"/>
    </row>
    <row r="674" ht="15.75" customHeight="1">
      <c r="B674" s="45"/>
      <c r="C674" s="45"/>
    </row>
    <row r="675" ht="15.75" customHeight="1">
      <c r="B675" s="45"/>
      <c r="C675" s="45"/>
    </row>
    <row r="676" ht="15.75" customHeight="1">
      <c r="B676" s="45"/>
      <c r="C676" s="45"/>
    </row>
    <row r="677" ht="15.75" customHeight="1">
      <c r="B677" s="45"/>
      <c r="C677" s="45"/>
    </row>
    <row r="678" ht="15.75" customHeight="1">
      <c r="B678" s="45"/>
      <c r="C678" s="45"/>
    </row>
    <row r="679" ht="15.75" customHeight="1">
      <c r="B679" s="45"/>
      <c r="C679" s="45"/>
    </row>
    <row r="680" ht="15.75" customHeight="1">
      <c r="B680" s="45"/>
      <c r="C680" s="45"/>
    </row>
    <row r="681" ht="15.75" customHeight="1">
      <c r="B681" s="45"/>
      <c r="C681" s="45"/>
    </row>
    <row r="682" ht="15.75" customHeight="1">
      <c r="B682" s="45"/>
      <c r="C682" s="45"/>
    </row>
    <row r="683" ht="15.75" customHeight="1">
      <c r="B683" s="45"/>
      <c r="C683" s="45"/>
    </row>
    <row r="684" ht="15.75" customHeight="1">
      <c r="B684" s="45"/>
      <c r="C684" s="45"/>
    </row>
    <row r="685" ht="15.75" customHeight="1">
      <c r="B685" s="45"/>
      <c r="C685" s="45"/>
    </row>
    <row r="686" ht="15.75" customHeight="1">
      <c r="B686" s="45"/>
      <c r="C686" s="45"/>
    </row>
    <row r="687" ht="15.75" customHeight="1">
      <c r="B687" s="45"/>
      <c r="C687" s="45"/>
    </row>
    <row r="688" ht="15.75" customHeight="1">
      <c r="B688" s="45"/>
      <c r="C688" s="45"/>
    </row>
    <row r="689" ht="15.75" customHeight="1">
      <c r="B689" s="45"/>
      <c r="C689" s="45"/>
    </row>
    <row r="690" ht="15.75" customHeight="1">
      <c r="B690" s="45"/>
      <c r="C690" s="45"/>
    </row>
    <row r="691" ht="15.75" customHeight="1">
      <c r="B691" s="45"/>
      <c r="C691" s="45"/>
    </row>
    <row r="692" ht="15.75" customHeight="1">
      <c r="B692" s="45"/>
      <c r="C692" s="45"/>
    </row>
    <row r="693" ht="15.75" customHeight="1">
      <c r="B693" s="45"/>
      <c r="C693" s="45"/>
    </row>
    <row r="694" ht="15.75" customHeight="1">
      <c r="B694" s="45"/>
      <c r="C694" s="45"/>
    </row>
    <row r="695" ht="15.75" customHeight="1">
      <c r="B695" s="45"/>
      <c r="C695" s="45"/>
    </row>
    <row r="696" ht="15.75" customHeight="1">
      <c r="B696" s="45"/>
      <c r="C696" s="45"/>
    </row>
    <row r="697" ht="15.75" customHeight="1">
      <c r="B697" s="45"/>
      <c r="C697" s="45"/>
    </row>
    <row r="698" ht="15.75" customHeight="1">
      <c r="B698" s="45"/>
      <c r="C698" s="45"/>
    </row>
    <row r="699" ht="15.75" customHeight="1">
      <c r="B699" s="45"/>
      <c r="C699" s="45"/>
    </row>
    <row r="700" ht="15.75" customHeight="1">
      <c r="B700" s="45"/>
      <c r="C700" s="45"/>
    </row>
    <row r="701" ht="15.75" customHeight="1">
      <c r="B701" s="45"/>
      <c r="C701" s="45"/>
    </row>
    <row r="702" ht="15.75" customHeight="1">
      <c r="B702" s="45"/>
      <c r="C702" s="45"/>
    </row>
    <row r="703" ht="15.75" customHeight="1">
      <c r="B703" s="45"/>
      <c r="C703" s="45"/>
    </row>
    <row r="704" ht="15.75" customHeight="1">
      <c r="B704" s="45"/>
      <c r="C704" s="45"/>
    </row>
    <row r="705" ht="15.75" customHeight="1">
      <c r="B705" s="45"/>
      <c r="C705" s="45"/>
    </row>
    <row r="706" ht="15.75" customHeight="1">
      <c r="B706" s="45"/>
      <c r="C706" s="45"/>
    </row>
    <row r="707" ht="15.75" customHeight="1">
      <c r="B707" s="45"/>
      <c r="C707" s="45"/>
    </row>
    <row r="708" ht="15.75" customHeight="1">
      <c r="B708" s="45"/>
      <c r="C708" s="45"/>
    </row>
    <row r="709" ht="15.75" customHeight="1">
      <c r="B709" s="45"/>
      <c r="C709" s="45"/>
    </row>
    <row r="710" ht="15.75" customHeight="1">
      <c r="B710" s="45"/>
      <c r="C710" s="45"/>
    </row>
    <row r="711" ht="15.75" customHeight="1">
      <c r="B711" s="45"/>
      <c r="C711" s="45"/>
    </row>
    <row r="712" ht="15.75" customHeight="1">
      <c r="B712" s="45"/>
      <c r="C712" s="45"/>
    </row>
    <row r="713" ht="15.75" customHeight="1">
      <c r="B713" s="45"/>
      <c r="C713" s="45"/>
    </row>
    <row r="714" ht="15.75" customHeight="1">
      <c r="B714" s="45"/>
      <c r="C714" s="45"/>
    </row>
    <row r="715" ht="15.75" customHeight="1">
      <c r="B715" s="45"/>
      <c r="C715" s="45"/>
    </row>
    <row r="716" ht="15.75" customHeight="1">
      <c r="B716" s="45"/>
      <c r="C716" s="45"/>
    </row>
    <row r="717" ht="15.75" customHeight="1">
      <c r="B717" s="45"/>
      <c r="C717" s="45"/>
    </row>
    <row r="718" ht="15.75" customHeight="1">
      <c r="B718" s="45"/>
      <c r="C718" s="45"/>
    </row>
    <row r="719" ht="15.75" customHeight="1">
      <c r="B719" s="45"/>
      <c r="C719" s="45"/>
    </row>
    <row r="720" ht="15.75" customHeight="1">
      <c r="B720" s="45"/>
      <c r="C720" s="45"/>
    </row>
    <row r="721" ht="15.75" customHeight="1">
      <c r="B721" s="45"/>
      <c r="C721" s="45"/>
    </row>
    <row r="722" ht="15.75" customHeight="1">
      <c r="B722" s="45"/>
      <c r="C722" s="45"/>
    </row>
    <row r="723" ht="15.75" customHeight="1">
      <c r="B723" s="45"/>
      <c r="C723" s="45"/>
    </row>
    <row r="724" ht="15.75" customHeight="1">
      <c r="B724" s="45"/>
      <c r="C724" s="45"/>
    </row>
    <row r="725" ht="15.75" customHeight="1">
      <c r="B725" s="45"/>
      <c r="C725" s="45"/>
    </row>
    <row r="726" ht="15.75" customHeight="1">
      <c r="B726" s="45"/>
      <c r="C726" s="45"/>
    </row>
    <row r="727" ht="15.75" customHeight="1">
      <c r="B727" s="45"/>
      <c r="C727" s="45"/>
    </row>
    <row r="728" ht="15.75" customHeight="1">
      <c r="B728" s="45"/>
      <c r="C728" s="45"/>
    </row>
    <row r="729" ht="15.75" customHeight="1">
      <c r="B729" s="45"/>
      <c r="C729" s="45"/>
    </row>
    <row r="730" ht="15.75" customHeight="1">
      <c r="B730" s="45"/>
      <c r="C730" s="45"/>
    </row>
    <row r="731" ht="15.75" customHeight="1">
      <c r="B731" s="45"/>
      <c r="C731" s="45"/>
    </row>
    <row r="732" ht="15.75" customHeight="1">
      <c r="B732" s="45"/>
      <c r="C732" s="45"/>
    </row>
    <row r="733" ht="15.75" customHeight="1">
      <c r="B733" s="45"/>
      <c r="C733" s="45"/>
    </row>
    <row r="734" ht="15.75" customHeight="1">
      <c r="B734" s="45"/>
      <c r="C734" s="45"/>
    </row>
    <row r="735" ht="15.75" customHeight="1">
      <c r="B735" s="45"/>
      <c r="C735" s="45"/>
    </row>
    <row r="736" ht="15.75" customHeight="1">
      <c r="B736" s="45"/>
      <c r="C736" s="45"/>
    </row>
    <row r="737" ht="15.75" customHeight="1">
      <c r="B737" s="45"/>
      <c r="C737" s="45"/>
    </row>
    <row r="738" ht="15.75" customHeight="1">
      <c r="B738" s="45"/>
      <c r="C738" s="45"/>
    </row>
    <row r="739" ht="15.75" customHeight="1">
      <c r="B739" s="45"/>
      <c r="C739" s="45"/>
    </row>
    <row r="740" ht="15.75" customHeight="1">
      <c r="B740" s="45"/>
      <c r="C740" s="45"/>
    </row>
    <row r="741" ht="15.75" customHeight="1">
      <c r="B741" s="45"/>
      <c r="C741" s="45"/>
    </row>
    <row r="742" ht="15.75" customHeight="1">
      <c r="B742" s="45"/>
      <c r="C742" s="45"/>
    </row>
    <row r="743" ht="15.75" customHeight="1">
      <c r="B743" s="45"/>
      <c r="C743" s="45"/>
    </row>
    <row r="744" ht="15.75" customHeight="1">
      <c r="B744" s="45"/>
      <c r="C744" s="45"/>
    </row>
    <row r="745" ht="15.75" customHeight="1">
      <c r="B745" s="45"/>
      <c r="C745" s="45"/>
    </row>
    <row r="746" ht="15.75" customHeight="1">
      <c r="B746" s="45"/>
      <c r="C746" s="45"/>
    </row>
    <row r="747" ht="15.75" customHeight="1">
      <c r="B747" s="45"/>
      <c r="C747" s="45"/>
    </row>
    <row r="748" ht="15.75" customHeight="1">
      <c r="B748" s="45"/>
      <c r="C748" s="45"/>
    </row>
    <row r="749" ht="15.75" customHeight="1">
      <c r="B749" s="45"/>
      <c r="C749" s="45"/>
    </row>
    <row r="750" ht="15.75" customHeight="1">
      <c r="B750" s="45"/>
      <c r="C750" s="45"/>
    </row>
    <row r="751" ht="15.75" customHeight="1">
      <c r="B751" s="45"/>
      <c r="C751" s="45"/>
    </row>
    <row r="752" ht="15.75" customHeight="1">
      <c r="B752" s="45"/>
      <c r="C752" s="45"/>
    </row>
    <row r="753" ht="15.75" customHeight="1">
      <c r="B753" s="45"/>
      <c r="C753" s="45"/>
    </row>
    <row r="754" ht="15.75" customHeight="1">
      <c r="B754" s="45"/>
      <c r="C754" s="45"/>
    </row>
    <row r="755" ht="15.75" customHeight="1">
      <c r="B755" s="45"/>
      <c r="C755" s="45"/>
    </row>
    <row r="756" ht="15.75" customHeight="1">
      <c r="B756" s="45"/>
      <c r="C756" s="45"/>
    </row>
    <row r="757" ht="15.75" customHeight="1">
      <c r="B757" s="45"/>
      <c r="C757" s="45"/>
    </row>
    <row r="758" ht="15.75" customHeight="1">
      <c r="B758" s="45"/>
      <c r="C758" s="45"/>
    </row>
    <row r="759" ht="15.75" customHeight="1">
      <c r="B759" s="45"/>
      <c r="C759" s="45"/>
    </row>
    <row r="760" ht="15.75" customHeight="1">
      <c r="B760" s="45"/>
      <c r="C760" s="45"/>
    </row>
    <row r="761" ht="15.75" customHeight="1">
      <c r="B761" s="45"/>
      <c r="C761" s="45"/>
    </row>
    <row r="762" ht="15.75" customHeight="1">
      <c r="B762" s="45"/>
      <c r="C762" s="45"/>
    </row>
    <row r="763" ht="15.75" customHeight="1">
      <c r="B763" s="45"/>
      <c r="C763" s="45"/>
    </row>
    <row r="764" ht="15.75" customHeight="1">
      <c r="B764" s="45"/>
      <c r="C764" s="45"/>
    </row>
    <row r="765" ht="15.75" customHeight="1">
      <c r="B765" s="45"/>
      <c r="C765" s="45"/>
    </row>
    <row r="766" ht="15.75" customHeight="1">
      <c r="B766" s="45"/>
      <c r="C766" s="45"/>
    </row>
    <row r="767" ht="15.75" customHeight="1">
      <c r="B767" s="45"/>
      <c r="C767" s="45"/>
    </row>
    <row r="768" ht="15.75" customHeight="1">
      <c r="B768" s="45"/>
      <c r="C768" s="45"/>
    </row>
    <row r="769" ht="15.75" customHeight="1">
      <c r="B769" s="45"/>
      <c r="C769" s="45"/>
    </row>
    <row r="770" ht="15.75" customHeight="1">
      <c r="B770" s="45"/>
      <c r="C770" s="45"/>
    </row>
    <row r="771" ht="15.75" customHeight="1">
      <c r="B771" s="45"/>
      <c r="C771" s="45"/>
    </row>
    <row r="772" ht="15.75" customHeight="1">
      <c r="B772" s="45"/>
      <c r="C772" s="45"/>
    </row>
    <row r="773" ht="15.75" customHeight="1">
      <c r="B773" s="45"/>
      <c r="C773" s="45"/>
    </row>
    <row r="774" ht="15.75" customHeight="1">
      <c r="B774" s="45"/>
      <c r="C774" s="45"/>
    </row>
    <row r="775" ht="15.75" customHeight="1">
      <c r="B775" s="45"/>
      <c r="C775" s="45"/>
    </row>
    <row r="776" ht="15.75" customHeight="1">
      <c r="B776" s="45"/>
      <c r="C776" s="45"/>
    </row>
    <row r="777" ht="15.75" customHeight="1">
      <c r="B777" s="45"/>
      <c r="C777" s="45"/>
    </row>
    <row r="778" ht="15.75" customHeight="1">
      <c r="B778" s="45"/>
      <c r="C778" s="45"/>
    </row>
    <row r="779" ht="15.75" customHeight="1">
      <c r="B779" s="45"/>
      <c r="C779" s="45"/>
    </row>
    <row r="780" ht="15.75" customHeight="1">
      <c r="B780" s="45"/>
      <c r="C780" s="45"/>
    </row>
    <row r="781" ht="15.75" customHeight="1">
      <c r="B781" s="45"/>
      <c r="C781" s="45"/>
    </row>
    <row r="782" ht="15.75" customHeight="1">
      <c r="B782" s="45"/>
      <c r="C782" s="45"/>
    </row>
    <row r="783" ht="15.75" customHeight="1">
      <c r="B783" s="45"/>
      <c r="C783" s="45"/>
    </row>
    <row r="784" ht="15.75" customHeight="1">
      <c r="B784" s="45"/>
      <c r="C784" s="45"/>
    </row>
    <row r="785" ht="15.75" customHeight="1">
      <c r="B785" s="45"/>
      <c r="C785" s="45"/>
    </row>
    <row r="786" ht="15.75" customHeight="1">
      <c r="B786" s="45"/>
      <c r="C786" s="45"/>
    </row>
    <row r="787" ht="15.75" customHeight="1">
      <c r="B787" s="45"/>
      <c r="C787" s="45"/>
    </row>
    <row r="788" ht="15.75" customHeight="1">
      <c r="B788" s="45"/>
      <c r="C788" s="45"/>
    </row>
    <row r="789" ht="15.75" customHeight="1">
      <c r="B789" s="45"/>
      <c r="C789" s="45"/>
    </row>
    <row r="790" ht="15.75" customHeight="1">
      <c r="B790" s="45"/>
      <c r="C790" s="45"/>
    </row>
    <row r="791" ht="15.75" customHeight="1">
      <c r="B791" s="45"/>
      <c r="C791" s="45"/>
    </row>
    <row r="792" ht="15.75" customHeight="1">
      <c r="B792" s="45"/>
      <c r="C792" s="45"/>
    </row>
    <row r="793" ht="15.75" customHeight="1">
      <c r="B793" s="45"/>
      <c r="C793" s="45"/>
    </row>
    <row r="794" ht="15.75" customHeight="1">
      <c r="B794" s="45"/>
      <c r="C794" s="45"/>
    </row>
    <row r="795" ht="15.75" customHeight="1">
      <c r="B795" s="45"/>
      <c r="C795" s="45"/>
    </row>
    <row r="796" ht="15.75" customHeight="1">
      <c r="B796" s="45"/>
      <c r="C796" s="45"/>
    </row>
    <row r="797" ht="15.75" customHeight="1">
      <c r="B797" s="45"/>
      <c r="C797" s="45"/>
    </row>
    <row r="798" ht="15.75" customHeight="1">
      <c r="B798" s="45"/>
      <c r="C798" s="45"/>
    </row>
    <row r="799" ht="15.75" customHeight="1">
      <c r="B799" s="45"/>
      <c r="C799" s="45"/>
    </row>
    <row r="800" ht="15.75" customHeight="1">
      <c r="B800" s="45"/>
      <c r="C800" s="45"/>
    </row>
    <row r="801" ht="15.75" customHeight="1">
      <c r="B801" s="45"/>
      <c r="C801" s="45"/>
    </row>
    <row r="802" ht="15.75" customHeight="1">
      <c r="B802" s="45"/>
      <c r="C802" s="45"/>
    </row>
    <row r="803" ht="15.75" customHeight="1">
      <c r="B803" s="45"/>
      <c r="C803" s="45"/>
    </row>
    <row r="804" ht="15.75" customHeight="1">
      <c r="B804" s="45"/>
      <c r="C804" s="45"/>
    </row>
    <row r="805" ht="15.75" customHeight="1">
      <c r="B805" s="45"/>
      <c r="C805" s="45"/>
    </row>
    <row r="806" ht="15.75" customHeight="1">
      <c r="B806" s="45"/>
      <c r="C806" s="45"/>
    </row>
    <row r="807" ht="15.75" customHeight="1">
      <c r="B807" s="45"/>
      <c r="C807" s="45"/>
    </row>
    <row r="808" ht="15.75" customHeight="1">
      <c r="B808" s="45"/>
      <c r="C808" s="45"/>
    </row>
    <row r="809" ht="15.75" customHeight="1">
      <c r="B809" s="45"/>
      <c r="C809" s="45"/>
    </row>
    <row r="810" ht="15.75" customHeight="1">
      <c r="B810" s="45"/>
      <c r="C810" s="45"/>
    </row>
    <row r="811" ht="15.75" customHeight="1">
      <c r="B811" s="45"/>
      <c r="C811" s="45"/>
    </row>
    <row r="812" ht="15.75" customHeight="1">
      <c r="B812" s="45"/>
      <c r="C812" s="45"/>
    </row>
    <row r="813" ht="15.75" customHeight="1">
      <c r="B813" s="45"/>
      <c r="C813" s="45"/>
    </row>
    <row r="814" ht="15.75" customHeight="1">
      <c r="B814" s="45"/>
      <c r="C814" s="45"/>
    </row>
    <row r="815" ht="15.75" customHeight="1">
      <c r="B815" s="45"/>
      <c r="C815" s="45"/>
    </row>
    <row r="816" ht="15.75" customHeight="1">
      <c r="B816" s="45"/>
      <c r="C816" s="45"/>
    </row>
    <row r="817" ht="15.75" customHeight="1">
      <c r="B817" s="45"/>
      <c r="C817" s="45"/>
    </row>
    <row r="818" ht="15.75" customHeight="1">
      <c r="B818" s="45"/>
      <c r="C818" s="45"/>
    </row>
    <row r="819" ht="15.75" customHeight="1">
      <c r="B819" s="45"/>
      <c r="C819" s="45"/>
    </row>
    <row r="820" ht="15.75" customHeight="1">
      <c r="B820" s="45"/>
      <c r="C820" s="45"/>
    </row>
    <row r="821" ht="15.75" customHeight="1">
      <c r="B821" s="45"/>
      <c r="C821" s="45"/>
    </row>
    <row r="822" ht="15.75" customHeight="1">
      <c r="B822" s="45"/>
      <c r="C822" s="45"/>
    </row>
    <row r="823" ht="15.75" customHeight="1">
      <c r="B823" s="45"/>
      <c r="C823" s="45"/>
    </row>
    <row r="824" ht="15.75" customHeight="1">
      <c r="B824" s="45"/>
      <c r="C824" s="45"/>
    </row>
    <row r="825" ht="15.75" customHeight="1">
      <c r="B825" s="45"/>
      <c r="C825" s="45"/>
    </row>
    <row r="826" ht="15.75" customHeight="1">
      <c r="B826" s="45"/>
      <c r="C826" s="45"/>
    </row>
    <row r="827" ht="15.75" customHeight="1">
      <c r="B827" s="45"/>
      <c r="C827" s="45"/>
    </row>
    <row r="828" ht="15.75" customHeight="1">
      <c r="B828" s="45"/>
      <c r="C828" s="45"/>
    </row>
    <row r="829" ht="15.75" customHeight="1">
      <c r="B829" s="45"/>
      <c r="C829" s="45"/>
    </row>
    <row r="830" ht="15.75" customHeight="1">
      <c r="B830" s="45"/>
      <c r="C830" s="45"/>
    </row>
    <row r="831" ht="15.75" customHeight="1">
      <c r="B831" s="45"/>
      <c r="C831" s="45"/>
    </row>
    <row r="832" ht="15.75" customHeight="1">
      <c r="B832" s="45"/>
      <c r="C832" s="45"/>
    </row>
    <row r="833" ht="15.75" customHeight="1">
      <c r="B833" s="45"/>
      <c r="C833" s="45"/>
    </row>
    <row r="834" ht="15.75" customHeight="1">
      <c r="B834" s="45"/>
      <c r="C834" s="45"/>
    </row>
    <row r="835" ht="15.75" customHeight="1">
      <c r="B835" s="45"/>
      <c r="C835" s="45"/>
    </row>
    <row r="836" ht="15.75" customHeight="1">
      <c r="B836" s="45"/>
      <c r="C836" s="45"/>
    </row>
    <row r="837" ht="15.75" customHeight="1">
      <c r="B837" s="45"/>
      <c r="C837" s="45"/>
    </row>
    <row r="838" ht="15.75" customHeight="1">
      <c r="B838" s="45"/>
      <c r="C838" s="45"/>
    </row>
    <row r="839" ht="15.75" customHeight="1">
      <c r="B839" s="45"/>
      <c r="C839" s="45"/>
    </row>
    <row r="840" ht="15.75" customHeight="1">
      <c r="B840" s="45"/>
      <c r="C840" s="45"/>
    </row>
    <row r="841" ht="15.75" customHeight="1">
      <c r="B841" s="45"/>
      <c r="C841" s="45"/>
    </row>
    <row r="842" ht="15.75" customHeight="1">
      <c r="B842" s="45"/>
      <c r="C842" s="45"/>
    </row>
    <row r="843" ht="15.75" customHeight="1">
      <c r="B843" s="45"/>
      <c r="C843" s="45"/>
    </row>
    <row r="844" ht="15.75" customHeight="1">
      <c r="B844" s="45"/>
      <c r="C844" s="45"/>
    </row>
    <row r="845" ht="15.75" customHeight="1">
      <c r="B845" s="45"/>
      <c r="C845" s="45"/>
    </row>
    <row r="846" ht="15.75" customHeight="1">
      <c r="B846" s="45"/>
      <c r="C846" s="45"/>
    </row>
    <row r="847" ht="15.75" customHeight="1">
      <c r="B847" s="45"/>
      <c r="C847" s="45"/>
    </row>
    <row r="848" ht="15.75" customHeight="1">
      <c r="B848" s="45"/>
      <c r="C848" s="45"/>
    </row>
    <row r="849" ht="15.75" customHeight="1">
      <c r="B849" s="45"/>
      <c r="C849" s="45"/>
    </row>
    <row r="850" ht="15.75" customHeight="1">
      <c r="B850" s="45"/>
      <c r="C850" s="45"/>
    </row>
    <row r="851" ht="15.75" customHeight="1">
      <c r="B851" s="45"/>
      <c r="C851" s="45"/>
    </row>
    <row r="852" ht="15.75" customHeight="1">
      <c r="B852" s="45"/>
      <c r="C852" s="45"/>
    </row>
    <row r="853" ht="15.75" customHeight="1">
      <c r="B853" s="45"/>
      <c r="C853" s="45"/>
    </row>
    <row r="854" ht="15.75" customHeight="1">
      <c r="B854" s="45"/>
      <c r="C854" s="45"/>
    </row>
    <row r="855" ht="15.75" customHeight="1">
      <c r="B855" s="45"/>
      <c r="C855" s="45"/>
    </row>
    <row r="856" ht="15.75" customHeight="1">
      <c r="B856" s="45"/>
      <c r="C856" s="45"/>
    </row>
    <row r="857" ht="15.75" customHeight="1">
      <c r="B857" s="45"/>
      <c r="C857" s="45"/>
    </row>
    <row r="858" ht="15.75" customHeight="1">
      <c r="B858" s="45"/>
      <c r="C858" s="45"/>
    </row>
    <row r="859" ht="15.75" customHeight="1">
      <c r="B859" s="45"/>
      <c r="C859" s="45"/>
    </row>
    <row r="860" ht="15.75" customHeight="1">
      <c r="B860" s="45"/>
      <c r="C860" s="45"/>
    </row>
    <row r="861" ht="15.75" customHeight="1">
      <c r="B861" s="45"/>
      <c r="C861" s="45"/>
    </row>
    <row r="862" ht="15.75" customHeight="1">
      <c r="B862" s="45"/>
      <c r="C862" s="45"/>
    </row>
    <row r="863" ht="15.75" customHeight="1">
      <c r="B863" s="45"/>
      <c r="C863" s="45"/>
    </row>
    <row r="864" ht="15.75" customHeight="1">
      <c r="B864" s="45"/>
      <c r="C864" s="45"/>
    </row>
    <row r="865" ht="15.75" customHeight="1">
      <c r="B865" s="45"/>
      <c r="C865" s="45"/>
    </row>
    <row r="866" ht="15.75" customHeight="1">
      <c r="B866" s="45"/>
      <c r="C866" s="45"/>
    </row>
    <row r="867" ht="15.75" customHeight="1">
      <c r="B867" s="45"/>
      <c r="C867" s="45"/>
    </row>
    <row r="868" ht="15.75" customHeight="1">
      <c r="B868" s="45"/>
      <c r="C868" s="45"/>
    </row>
    <row r="869" ht="15.75" customHeight="1">
      <c r="B869" s="45"/>
      <c r="C869" s="45"/>
    </row>
    <row r="870" ht="15.75" customHeight="1">
      <c r="B870" s="45"/>
      <c r="C870" s="45"/>
    </row>
    <row r="871" ht="15.75" customHeight="1">
      <c r="B871" s="45"/>
      <c r="C871" s="45"/>
    </row>
    <row r="872" ht="15.75" customHeight="1">
      <c r="B872" s="45"/>
      <c r="C872" s="45"/>
    </row>
    <row r="873" ht="15.75" customHeight="1">
      <c r="B873" s="45"/>
      <c r="C873" s="45"/>
    </row>
    <row r="874" ht="15.75" customHeight="1">
      <c r="B874" s="45"/>
      <c r="C874" s="45"/>
    </row>
    <row r="875" ht="15.75" customHeight="1">
      <c r="B875" s="45"/>
      <c r="C875" s="45"/>
    </row>
    <row r="876" ht="15.75" customHeight="1">
      <c r="B876" s="45"/>
      <c r="C876" s="45"/>
    </row>
    <row r="877" ht="15.75" customHeight="1">
      <c r="B877" s="45"/>
      <c r="C877" s="45"/>
    </row>
    <row r="878" ht="15.75" customHeight="1">
      <c r="B878" s="45"/>
      <c r="C878" s="45"/>
    </row>
    <row r="879" ht="15.75" customHeight="1">
      <c r="B879" s="45"/>
      <c r="C879" s="45"/>
    </row>
    <row r="880" ht="15.75" customHeight="1">
      <c r="B880" s="45"/>
      <c r="C880" s="45"/>
    </row>
    <row r="881" ht="15.75" customHeight="1">
      <c r="B881" s="45"/>
      <c r="C881" s="45"/>
    </row>
    <row r="882" ht="15.75" customHeight="1">
      <c r="B882" s="45"/>
      <c r="C882" s="45"/>
    </row>
    <row r="883" ht="15.75" customHeight="1">
      <c r="B883" s="45"/>
      <c r="C883" s="45"/>
    </row>
    <row r="884" ht="15.75" customHeight="1">
      <c r="B884" s="45"/>
      <c r="C884" s="45"/>
    </row>
    <row r="885" ht="15.75" customHeight="1">
      <c r="B885" s="45"/>
      <c r="C885" s="45"/>
    </row>
    <row r="886" ht="15.75" customHeight="1">
      <c r="B886" s="45"/>
      <c r="C886" s="45"/>
    </row>
    <row r="887" ht="15.75" customHeight="1">
      <c r="B887" s="45"/>
      <c r="C887" s="45"/>
    </row>
    <row r="888" ht="15.75" customHeight="1">
      <c r="B888" s="45"/>
      <c r="C888" s="45"/>
    </row>
    <row r="889" ht="15.75" customHeight="1">
      <c r="B889" s="45"/>
      <c r="C889" s="45"/>
    </row>
    <row r="890" ht="15.75" customHeight="1">
      <c r="B890" s="45"/>
      <c r="C890" s="45"/>
    </row>
    <row r="891" ht="15.75" customHeight="1">
      <c r="B891" s="45"/>
      <c r="C891" s="45"/>
    </row>
    <row r="892" ht="15.75" customHeight="1">
      <c r="B892" s="45"/>
      <c r="C892" s="45"/>
    </row>
    <row r="893" ht="15.75" customHeight="1">
      <c r="B893" s="45"/>
      <c r="C893" s="45"/>
    </row>
    <row r="894" ht="15.75" customHeight="1">
      <c r="B894" s="45"/>
      <c r="C894" s="45"/>
    </row>
    <row r="895" ht="15.75" customHeight="1">
      <c r="B895" s="45"/>
      <c r="C895" s="45"/>
    </row>
    <row r="896" ht="15.75" customHeight="1">
      <c r="B896" s="45"/>
      <c r="C896" s="45"/>
    </row>
    <row r="897" ht="15.75" customHeight="1">
      <c r="B897" s="45"/>
      <c r="C897" s="45"/>
    </row>
    <row r="898" ht="15.75" customHeight="1">
      <c r="B898" s="45"/>
      <c r="C898" s="45"/>
    </row>
    <row r="899" ht="15.75" customHeight="1">
      <c r="B899" s="45"/>
      <c r="C899" s="45"/>
    </row>
    <row r="900" ht="15.75" customHeight="1">
      <c r="B900" s="45"/>
      <c r="C900" s="45"/>
    </row>
    <row r="901" ht="15.75" customHeight="1">
      <c r="B901" s="45"/>
      <c r="C901" s="45"/>
    </row>
    <row r="902" ht="15.75" customHeight="1">
      <c r="B902" s="45"/>
      <c r="C902" s="45"/>
    </row>
    <row r="903" ht="15.75" customHeight="1">
      <c r="B903" s="45"/>
      <c r="C903" s="45"/>
    </row>
    <row r="904" ht="15.75" customHeight="1">
      <c r="B904" s="45"/>
      <c r="C904" s="45"/>
    </row>
    <row r="905" ht="15.75" customHeight="1">
      <c r="B905" s="45"/>
      <c r="C905" s="45"/>
    </row>
    <row r="906" ht="15.75" customHeight="1">
      <c r="B906" s="45"/>
      <c r="C906" s="45"/>
    </row>
    <row r="907" ht="15.75" customHeight="1">
      <c r="B907" s="45"/>
      <c r="C907" s="45"/>
    </row>
    <row r="908" ht="15.75" customHeight="1">
      <c r="B908" s="45"/>
      <c r="C908" s="45"/>
    </row>
    <row r="909" ht="15.75" customHeight="1">
      <c r="B909" s="45"/>
      <c r="C909" s="45"/>
    </row>
    <row r="910" ht="15.75" customHeight="1">
      <c r="B910" s="45"/>
      <c r="C910" s="45"/>
    </row>
    <row r="911" ht="15.75" customHeight="1">
      <c r="B911" s="45"/>
      <c r="C911" s="45"/>
    </row>
    <row r="912" ht="15.75" customHeight="1">
      <c r="B912" s="45"/>
      <c r="C912" s="45"/>
    </row>
    <row r="913" ht="15.75" customHeight="1">
      <c r="B913" s="45"/>
      <c r="C913" s="45"/>
    </row>
    <row r="914" ht="15.75" customHeight="1">
      <c r="B914" s="45"/>
      <c r="C914" s="45"/>
    </row>
    <row r="915" ht="15.75" customHeight="1">
      <c r="B915" s="45"/>
      <c r="C915" s="45"/>
    </row>
    <row r="916" ht="15.75" customHeight="1">
      <c r="B916" s="45"/>
      <c r="C916" s="45"/>
    </row>
    <row r="917" ht="15.75" customHeight="1">
      <c r="B917" s="45"/>
      <c r="C917" s="45"/>
    </row>
    <row r="918" ht="15.75" customHeight="1">
      <c r="B918" s="45"/>
      <c r="C918" s="45"/>
    </row>
    <row r="919" ht="15.75" customHeight="1">
      <c r="B919" s="45"/>
      <c r="C919" s="45"/>
    </row>
    <row r="920" ht="15.75" customHeight="1">
      <c r="B920" s="45"/>
      <c r="C920" s="45"/>
    </row>
    <row r="921" ht="15.75" customHeight="1">
      <c r="B921" s="45"/>
      <c r="C921" s="45"/>
    </row>
    <row r="922" ht="15.75" customHeight="1">
      <c r="B922" s="45"/>
      <c r="C922" s="45"/>
    </row>
    <row r="923" ht="15.75" customHeight="1">
      <c r="B923" s="45"/>
      <c r="C923" s="45"/>
    </row>
    <row r="924" ht="15.75" customHeight="1">
      <c r="B924" s="45"/>
      <c r="C924" s="45"/>
    </row>
    <row r="925" ht="15.75" customHeight="1">
      <c r="B925" s="45"/>
      <c r="C925" s="45"/>
    </row>
    <row r="926" ht="15.75" customHeight="1">
      <c r="B926" s="45"/>
      <c r="C926" s="45"/>
    </row>
    <row r="927" ht="15.75" customHeight="1">
      <c r="B927" s="45"/>
      <c r="C927" s="45"/>
    </row>
    <row r="928" ht="15.75" customHeight="1">
      <c r="B928" s="45"/>
      <c r="C928" s="45"/>
    </row>
    <row r="929" ht="15.75" customHeight="1">
      <c r="B929" s="45"/>
      <c r="C929" s="45"/>
    </row>
    <row r="930" ht="15.75" customHeight="1">
      <c r="B930" s="45"/>
      <c r="C930" s="45"/>
    </row>
    <row r="931" ht="15.75" customHeight="1">
      <c r="B931" s="45"/>
      <c r="C931" s="45"/>
    </row>
    <row r="932" ht="15.75" customHeight="1">
      <c r="B932" s="45"/>
      <c r="C932" s="45"/>
    </row>
    <row r="933" ht="15.75" customHeight="1">
      <c r="B933" s="45"/>
      <c r="C933" s="45"/>
    </row>
    <row r="934" ht="15.75" customHeight="1">
      <c r="B934" s="45"/>
      <c r="C934" s="45"/>
    </row>
    <row r="935" ht="15.75" customHeight="1">
      <c r="B935" s="45"/>
      <c r="C935" s="45"/>
    </row>
    <row r="936" ht="15.75" customHeight="1">
      <c r="B936" s="45"/>
      <c r="C936" s="45"/>
    </row>
    <row r="937" ht="15.75" customHeight="1">
      <c r="B937" s="45"/>
      <c r="C937" s="45"/>
    </row>
    <row r="938" ht="15.75" customHeight="1">
      <c r="B938" s="45"/>
      <c r="C938" s="45"/>
    </row>
    <row r="939" ht="15.75" customHeight="1">
      <c r="B939" s="45"/>
      <c r="C939" s="45"/>
    </row>
    <row r="940" ht="15.75" customHeight="1">
      <c r="B940" s="45"/>
      <c r="C940" s="45"/>
    </row>
    <row r="941" ht="15.75" customHeight="1">
      <c r="B941" s="45"/>
      <c r="C941" s="45"/>
    </row>
    <row r="942" ht="15.75" customHeight="1">
      <c r="B942" s="45"/>
      <c r="C942" s="45"/>
    </row>
    <row r="943" ht="15.75" customHeight="1">
      <c r="B943" s="45"/>
      <c r="C943" s="45"/>
    </row>
    <row r="944" ht="15.75" customHeight="1">
      <c r="B944" s="45"/>
      <c r="C944" s="45"/>
    </row>
    <row r="945" ht="15.75" customHeight="1">
      <c r="B945" s="45"/>
      <c r="C945" s="45"/>
    </row>
    <row r="946" ht="15.75" customHeight="1">
      <c r="B946" s="45"/>
      <c r="C946" s="45"/>
    </row>
    <row r="947" ht="15.75" customHeight="1">
      <c r="B947" s="45"/>
      <c r="C947" s="45"/>
    </row>
    <row r="948" ht="15.75" customHeight="1">
      <c r="B948" s="45"/>
      <c r="C948" s="45"/>
    </row>
    <row r="949" ht="15.75" customHeight="1">
      <c r="B949" s="45"/>
      <c r="C949" s="45"/>
    </row>
    <row r="950" ht="15.75" customHeight="1">
      <c r="B950" s="45"/>
      <c r="C950" s="45"/>
    </row>
    <row r="951" ht="15.75" customHeight="1">
      <c r="B951" s="45"/>
      <c r="C951" s="45"/>
    </row>
    <row r="952" ht="15.75" customHeight="1">
      <c r="B952" s="45"/>
      <c r="C952" s="45"/>
    </row>
    <row r="953" ht="15.75" customHeight="1">
      <c r="B953" s="45"/>
      <c r="C953" s="45"/>
    </row>
    <row r="954" ht="15.75" customHeight="1">
      <c r="B954" s="45"/>
      <c r="C954" s="45"/>
    </row>
    <row r="955" ht="15.75" customHeight="1">
      <c r="B955" s="45"/>
      <c r="C955" s="45"/>
    </row>
    <row r="956" ht="15.75" customHeight="1">
      <c r="B956" s="45"/>
      <c r="C956" s="45"/>
    </row>
    <row r="957" ht="15.75" customHeight="1">
      <c r="B957" s="45"/>
      <c r="C957" s="45"/>
    </row>
    <row r="958" ht="15.75" customHeight="1">
      <c r="B958" s="45"/>
      <c r="C958" s="45"/>
    </row>
    <row r="959" ht="15.75" customHeight="1">
      <c r="B959" s="45"/>
      <c r="C959" s="45"/>
    </row>
    <row r="960" ht="15.75" customHeight="1">
      <c r="B960" s="45"/>
      <c r="C960" s="45"/>
    </row>
    <row r="961" ht="15.75" customHeight="1">
      <c r="B961" s="45"/>
      <c r="C961" s="45"/>
    </row>
    <row r="962" ht="15.75" customHeight="1">
      <c r="B962" s="45"/>
      <c r="C962" s="45"/>
    </row>
    <row r="963" ht="15.75" customHeight="1">
      <c r="B963" s="45"/>
      <c r="C963" s="45"/>
    </row>
    <row r="964" ht="15.75" customHeight="1">
      <c r="B964" s="45"/>
      <c r="C964" s="45"/>
    </row>
    <row r="965" ht="15.75" customHeight="1">
      <c r="B965" s="45"/>
      <c r="C965" s="45"/>
    </row>
    <row r="966" ht="15.75" customHeight="1">
      <c r="B966" s="45"/>
      <c r="C966" s="45"/>
    </row>
    <row r="967" ht="15.75" customHeight="1">
      <c r="B967" s="45"/>
      <c r="C967" s="45"/>
    </row>
    <row r="968" ht="15.75" customHeight="1">
      <c r="B968" s="45"/>
      <c r="C968" s="45"/>
    </row>
    <row r="969" ht="15.75" customHeight="1">
      <c r="B969" s="45"/>
      <c r="C969" s="45"/>
    </row>
    <row r="970" ht="15.75" customHeight="1">
      <c r="B970" s="45"/>
      <c r="C970" s="45"/>
    </row>
    <row r="971" ht="15.75" customHeight="1">
      <c r="B971" s="45"/>
      <c r="C971" s="45"/>
    </row>
    <row r="972" ht="15.75" customHeight="1">
      <c r="B972" s="45"/>
      <c r="C972" s="45"/>
    </row>
    <row r="973" ht="15.75" customHeight="1">
      <c r="B973" s="45"/>
      <c r="C973" s="45"/>
    </row>
    <row r="974" ht="15.75" customHeight="1">
      <c r="B974" s="45"/>
      <c r="C974" s="45"/>
    </row>
    <row r="975" ht="15.75" customHeight="1">
      <c r="B975" s="45"/>
      <c r="C975" s="45"/>
    </row>
    <row r="976" ht="15.75" customHeight="1">
      <c r="B976" s="45"/>
      <c r="C976" s="45"/>
    </row>
    <row r="977" ht="15.75" customHeight="1">
      <c r="B977" s="45"/>
      <c r="C977" s="45"/>
    </row>
    <row r="978" ht="15.75" customHeight="1">
      <c r="B978" s="45"/>
      <c r="C978" s="45"/>
    </row>
    <row r="979" ht="15.75" customHeight="1">
      <c r="B979" s="45"/>
      <c r="C979" s="45"/>
    </row>
    <row r="980" ht="15.75" customHeight="1">
      <c r="B980" s="45"/>
      <c r="C980" s="45"/>
    </row>
    <row r="981" ht="15.75" customHeight="1">
      <c r="B981" s="45"/>
      <c r="C981" s="45"/>
    </row>
    <row r="982" ht="15.75" customHeight="1">
      <c r="B982" s="45"/>
      <c r="C982" s="45"/>
    </row>
    <row r="983" ht="15.75" customHeight="1">
      <c r="B983" s="45"/>
      <c r="C983" s="45"/>
    </row>
    <row r="984" ht="15.75" customHeight="1">
      <c r="B984" s="45"/>
      <c r="C984" s="45"/>
    </row>
    <row r="985" ht="15.75" customHeight="1">
      <c r="B985" s="45"/>
      <c r="C985" s="45"/>
    </row>
    <row r="986" ht="15.75" customHeight="1">
      <c r="B986" s="45"/>
      <c r="C986" s="45"/>
    </row>
    <row r="987" ht="15.75" customHeight="1">
      <c r="B987" s="45"/>
      <c r="C987" s="45"/>
    </row>
    <row r="988" ht="15.75" customHeight="1">
      <c r="B988" s="45"/>
      <c r="C988" s="45"/>
    </row>
    <row r="989" ht="15.75" customHeight="1">
      <c r="B989" s="45"/>
      <c r="C989" s="45"/>
    </row>
    <row r="990" ht="15.75" customHeight="1">
      <c r="B990" s="45"/>
      <c r="C990" s="45"/>
    </row>
    <row r="991" ht="15.75" customHeight="1">
      <c r="B991" s="45"/>
      <c r="C991" s="45"/>
    </row>
    <row r="992" ht="15.75" customHeight="1">
      <c r="B992" s="45"/>
      <c r="C992" s="45"/>
    </row>
    <row r="993" ht="15.75" customHeight="1">
      <c r="B993" s="45"/>
      <c r="C993" s="45"/>
    </row>
    <row r="994" ht="15.75" customHeight="1">
      <c r="B994" s="45"/>
      <c r="C994" s="45"/>
    </row>
    <row r="995" ht="15.75" customHeight="1">
      <c r="B995" s="45"/>
      <c r="C995" s="45"/>
    </row>
    <row r="996" ht="15.75" customHeight="1">
      <c r="B996" s="45"/>
      <c r="C996" s="45"/>
    </row>
    <row r="997" ht="15.75" customHeight="1">
      <c r="B997" s="45"/>
      <c r="C997" s="45"/>
    </row>
    <row r="998" ht="15.75" customHeight="1">
      <c r="B998" s="45"/>
      <c r="C998" s="45"/>
    </row>
    <row r="999" ht="15.75" customHeight="1">
      <c r="B999" s="45"/>
      <c r="C999" s="45"/>
    </row>
    <row r="1000" ht="15.75" customHeight="1">
      <c r="B1000" s="45"/>
      <c r="C1000" s="45"/>
    </row>
    <row r="1001" ht="15.75" customHeight="1">
      <c r="B1001" s="45"/>
      <c r="C1001" s="45"/>
    </row>
    <row r="1002" ht="15.75" customHeight="1">
      <c r="B1002" s="45"/>
      <c r="C1002" s="45"/>
    </row>
    <row r="1003" ht="15.75" customHeight="1">
      <c r="B1003" s="45"/>
      <c r="C1003" s="45"/>
    </row>
    <row r="1004" ht="15.75" customHeight="1">
      <c r="B1004" s="45"/>
      <c r="C1004" s="45"/>
    </row>
    <row r="1005" ht="15.75" customHeight="1">
      <c r="B1005" s="45"/>
      <c r="C1005" s="45"/>
    </row>
    <row r="1006" ht="15.75" customHeight="1">
      <c r="B1006" s="45"/>
      <c r="C1006" s="45"/>
    </row>
    <row r="1007" ht="15.75" customHeight="1">
      <c r="B1007" s="45"/>
      <c r="C1007" s="45"/>
    </row>
    <row r="1008" ht="15.75" customHeight="1">
      <c r="B1008" s="45"/>
      <c r="C1008" s="45"/>
    </row>
  </sheetData>
  <mergeCells count="10">
    <mergeCell ref="G5:G6"/>
    <mergeCell ref="I5:I6"/>
    <mergeCell ref="A4:G4"/>
    <mergeCell ref="I4:J4"/>
    <mergeCell ref="A5:A6"/>
    <mergeCell ref="B5:C6"/>
    <mergeCell ref="D5:D6"/>
    <mergeCell ref="E5:E6"/>
    <mergeCell ref="F5:F6"/>
    <mergeCell ref="J5:J6"/>
  </mergeCells>
  <hyperlinks>
    <hyperlink r:id="rId2" ref="G85"/>
    <hyperlink r:id="rId3" ref="G86"/>
    <hyperlink r:id="rId4" ref="F90"/>
    <hyperlink r:id="rId5" ref="F91"/>
    <hyperlink r:id="rId6" ref="F92"/>
  </hyperlinks>
  <printOptions/>
  <pageMargins bottom="0.75" footer="0.0" header="0.0" left="0.7" right="0.7" top="0.75"/>
  <pageSetup paperSize="9" orientation="portrait"/>
  <drawing r:id="rId7"/>
  <legacyDrawing r:id="rId8"/>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1.43"/>
    <col customWidth="1" min="2" max="2" width="13.43"/>
    <col customWidth="1" min="3" max="3" width="18.0"/>
    <col customWidth="1" min="4" max="4" width="13.43"/>
    <col customWidth="1" min="5" max="24" width="11.43"/>
  </cols>
  <sheetData>
    <row r="1" ht="11.25" customHeight="1">
      <c r="A1" s="67"/>
      <c r="B1" s="67"/>
      <c r="C1" s="67"/>
      <c r="D1" s="67"/>
      <c r="E1" s="67"/>
      <c r="F1" s="67"/>
      <c r="G1" s="67"/>
      <c r="H1" s="67"/>
      <c r="I1" s="67"/>
      <c r="J1" s="67"/>
      <c r="K1" s="67"/>
      <c r="L1" s="67"/>
      <c r="M1" s="67"/>
      <c r="N1" s="67"/>
      <c r="O1" s="67"/>
      <c r="P1" s="67"/>
      <c r="Q1" s="67"/>
      <c r="R1" s="67"/>
      <c r="S1" s="67"/>
      <c r="T1" s="67"/>
      <c r="U1" s="67"/>
      <c r="V1" s="67"/>
      <c r="W1" s="67"/>
      <c r="X1" s="67"/>
      <c r="Y1" s="47"/>
      <c r="Z1" s="47"/>
    </row>
    <row r="2" ht="11.25" customHeight="1">
      <c r="A2" s="67"/>
      <c r="B2" s="67"/>
      <c r="C2" s="67"/>
      <c r="D2" s="67"/>
      <c r="E2" s="67"/>
      <c r="F2" s="67"/>
      <c r="G2" s="67"/>
      <c r="H2" s="67"/>
      <c r="I2" s="67"/>
      <c r="J2" s="67"/>
      <c r="K2" s="67"/>
      <c r="L2" s="67"/>
      <c r="M2" s="67"/>
      <c r="N2" s="67"/>
      <c r="O2" s="67"/>
      <c r="P2" s="67"/>
      <c r="Q2" s="67"/>
      <c r="R2" s="67"/>
      <c r="S2" s="67"/>
      <c r="T2" s="67"/>
      <c r="U2" s="67"/>
      <c r="V2" s="67"/>
      <c r="W2" s="67"/>
      <c r="X2" s="67"/>
      <c r="Y2" s="47"/>
      <c r="Z2" s="47"/>
    </row>
    <row r="3" ht="11.25" customHeight="1">
      <c r="A3" s="67"/>
      <c r="B3" s="68" t="s">
        <v>938</v>
      </c>
      <c r="E3" s="67"/>
      <c r="F3" s="67"/>
      <c r="G3" s="67"/>
      <c r="H3" s="67"/>
      <c r="I3" s="67"/>
      <c r="J3" s="67"/>
      <c r="K3" s="67"/>
      <c r="L3" s="67"/>
      <c r="M3" s="67"/>
      <c r="N3" s="67"/>
      <c r="O3" s="67"/>
      <c r="P3" s="67"/>
      <c r="Q3" s="67"/>
      <c r="R3" s="67"/>
      <c r="S3" s="67"/>
      <c r="T3" s="67"/>
      <c r="U3" s="67"/>
      <c r="V3" s="67"/>
      <c r="W3" s="67"/>
      <c r="X3" s="67"/>
      <c r="Y3" s="47"/>
      <c r="Z3" s="47"/>
    </row>
    <row r="4" ht="11.25" customHeight="1">
      <c r="A4" s="67"/>
      <c r="B4" s="67"/>
      <c r="C4" s="67"/>
      <c r="D4" s="67"/>
      <c r="E4" s="67"/>
      <c r="F4" s="67"/>
      <c r="G4" s="67"/>
      <c r="H4" s="67"/>
      <c r="I4" s="67"/>
      <c r="J4" s="67"/>
      <c r="K4" s="67"/>
      <c r="L4" s="67"/>
      <c r="M4" s="67"/>
      <c r="N4" s="67"/>
      <c r="O4" s="67"/>
      <c r="P4" s="67"/>
      <c r="Q4" s="67"/>
      <c r="R4" s="67"/>
      <c r="S4" s="67"/>
      <c r="T4" s="67"/>
      <c r="U4" s="67"/>
      <c r="V4" s="67"/>
      <c r="W4" s="67"/>
      <c r="X4" s="67"/>
      <c r="Y4" s="47"/>
      <c r="Z4" s="47"/>
    </row>
    <row r="5" ht="11.25" customHeight="1">
      <c r="A5" s="67"/>
      <c r="B5" s="69"/>
      <c r="C5" s="70"/>
      <c r="D5" s="70"/>
      <c r="E5" s="67"/>
      <c r="F5" s="67"/>
      <c r="G5" s="67"/>
      <c r="H5" s="67"/>
      <c r="I5" s="67"/>
      <c r="J5" s="67"/>
      <c r="K5" s="67"/>
      <c r="L5" s="67"/>
      <c r="M5" s="67"/>
      <c r="N5" s="67"/>
      <c r="O5" s="67"/>
      <c r="P5" s="67"/>
      <c r="Q5" s="67"/>
      <c r="R5" s="67"/>
      <c r="S5" s="67"/>
      <c r="T5" s="67"/>
      <c r="U5" s="67"/>
      <c r="V5" s="67"/>
      <c r="W5" s="67"/>
      <c r="X5" s="67"/>
      <c r="Y5" s="47"/>
      <c r="Z5" s="47"/>
    </row>
    <row r="6" ht="11.25" customHeight="1">
      <c r="A6" s="67"/>
      <c r="B6" s="70"/>
      <c r="C6" s="69"/>
      <c r="D6" s="70"/>
      <c r="E6" s="67"/>
      <c r="F6" s="67"/>
      <c r="G6" s="67"/>
      <c r="H6" s="67"/>
      <c r="I6" s="67"/>
      <c r="J6" s="67"/>
      <c r="K6" s="67"/>
      <c r="L6" s="67"/>
      <c r="M6" s="67"/>
      <c r="N6" s="67"/>
      <c r="O6" s="67"/>
      <c r="P6" s="67"/>
      <c r="Q6" s="67"/>
      <c r="R6" s="67"/>
      <c r="S6" s="67"/>
      <c r="T6" s="67"/>
      <c r="U6" s="67"/>
      <c r="V6" s="67"/>
      <c r="W6" s="67"/>
      <c r="X6" s="67"/>
      <c r="Y6" s="47"/>
      <c r="Z6" s="47"/>
    </row>
    <row r="7" ht="11.25" customHeight="1">
      <c r="A7" s="67"/>
      <c r="B7" s="71" t="s">
        <v>939</v>
      </c>
      <c r="C7" s="72"/>
      <c r="D7" s="73"/>
      <c r="E7" s="67"/>
      <c r="F7" s="67"/>
      <c r="G7" s="67"/>
      <c r="H7" s="67"/>
      <c r="I7" s="67"/>
      <c r="J7" s="67"/>
      <c r="K7" s="67"/>
      <c r="L7" s="67"/>
      <c r="M7" s="67"/>
      <c r="N7" s="67"/>
      <c r="O7" s="67"/>
      <c r="P7" s="67"/>
      <c r="Q7" s="67"/>
      <c r="R7" s="67"/>
      <c r="S7" s="67"/>
      <c r="T7" s="67"/>
      <c r="U7" s="67"/>
      <c r="V7" s="67"/>
      <c r="W7" s="67"/>
      <c r="X7" s="67"/>
      <c r="Y7" s="47"/>
      <c r="Z7" s="47"/>
    </row>
    <row r="8" ht="11.25" customHeight="1">
      <c r="A8" s="67"/>
      <c r="B8" s="74" t="s">
        <v>940</v>
      </c>
      <c r="C8" s="75" t="s">
        <v>941</v>
      </c>
      <c r="D8" s="76" t="s">
        <v>942</v>
      </c>
      <c r="E8" s="67"/>
      <c r="F8" s="67"/>
      <c r="G8" s="67"/>
      <c r="H8" s="67"/>
      <c r="I8" s="67"/>
      <c r="J8" s="67"/>
      <c r="K8" s="67"/>
      <c r="L8" s="67"/>
      <c r="M8" s="67"/>
      <c r="N8" s="67"/>
      <c r="O8" s="67"/>
      <c r="P8" s="67"/>
      <c r="Q8" s="67"/>
      <c r="R8" s="67"/>
      <c r="S8" s="67"/>
      <c r="T8" s="67"/>
      <c r="U8" s="67"/>
      <c r="V8" s="67"/>
      <c r="W8" s="67"/>
      <c r="X8" s="67"/>
      <c r="Y8" s="47"/>
      <c r="Z8" s="47"/>
    </row>
    <row r="9" ht="11.25" customHeight="1">
      <c r="A9" s="67"/>
      <c r="B9" s="77" t="s">
        <v>53</v>
      </c>
      <c r="C9" s="78" t="s">
        <v>164</v>
      </c>
      <c r="D9" s="79" t="s">
        <v>943</v>
      </c>
      <c r="E9" s="67"/>
      <c r="F9" s="67"/>
      <c r="G9" s="67"/>
      <c r="H9" s="67"/>
      <c r="I9" s="67"/>
      <c r="J9" s="67"/>
      <c r="K9" s="67"/>
      <c r="L9" s="67"/>
      <c r="M9" s="67"/>
      <c r="N9" s="67"/>
      <c r="O9" s="67"/>
      <c r="P9" s="67"/>
      <c r="Q9" s="67"/>
      <c r="R9" s="67"/>
      <c r="S9" s="67"/>
      <c r="T9" s="67"/>
      <c r="U9" s="67"/>
      <c r="V9" s="67"/>
      <c r="W9" s="67"/>
      <c r="X9" s="67"/>
      <c r="Y9" s="47"/>
      <c r="Z9" s="47"/>
    </row>
    <row r="10" ht="11.25" customHeight="1">
      <c r="A10" s="67"/>
      <c r="B10" s="80" t="s">
        <v>52</v>
      </c>
      <c r="C10" s="81" t="s">
        <v>171</v>
      </c>
      <c r="D10" s="82" t="s">
        <v>944</v>
      </c>
      <c r="E10" s="67"/>
      <c r="F10" s="67"/>
      <c r="G10" s="67"/>
      <c r="H10" s="67"/>
      <c r="I10" s="67"/>
      <c r="J10" s="67"/>
      <c r="K10" s="67"/>
      <c r="L10" s="67"/>
      <c r="M10" s="67"/>
      <c r="N10" s="67"/>
      <c r="O10" s="67"/>
      <c r="P10" s="67"/>
      <c r="Q10" s="67"/>
      <c r="R10" s="67"/>
      <c r="S10" s="67"/>
      <c r="T10" s="67"/>
      <c r="U10" s="67"/>
      <c r="V10" s="67"/>
      <c r="W10" s="67"/>
      <c r="X10" s="67"/>
      <c r="Y10" s="47"/>
      <c r="Z10" s="47"/>
    </row>
    <row r="11" ht="11.25" customHeight="1">
      <c r="A11" s="67"/>
      <c r="B11" s="83" t="s">
        <v>101</v>
      </c>
      <c r="C11" s="84" t="s">
        <v>945</v>
      </c>
      <c r="D11" s="85" t="s">
        <v>946</v>
      </c>
      <c r="E11" s="67"/>
      <c r="F11" s="67"/>
      <c r="G11" s="67"/>
      <c r="H11" s="67"/>
      <c r="I11" s="67"/>
      <c r="J11" s="67"/>
      <c r="K11" s="67"/>
      <c r="L11" s="67"/>
      <c r="M11" s="67"/>
      <c r="N11" s="67"/>
      <c r="O11" s="67"/>
      <c r="P11" s="67"/>
      <c r="Q11" s="67"/>
      <c r="R11" s="67"/>
      <c r="S11" s="67"/>
      <c r="T11" s="67"/>
      <c r="U11" s="67"/>
      <c r="V11" s="67"/>
      <c r="W11" s="67"/>
      <c r="X11" s="67"/>
      <c r="Y11" s="47"/>
      <c r="Z11" s="47"/>
    </row>
    <row r="12" ht="11.25" customHeight="1">
      <c r="A12" s="67"/>
      <c r="B12" s="70"/>
      <c r="C12" s="70"/>
      <c r="D12" s="70"/>
      <c r="E12" s="67"/>
      <c r="F12" s="67"/>
      <c r="G12" s="67"/>
      <c r="H12" s="67"/>
      <c r="I12" s="67"/>
      <c r="J12" s="67"/>
      <c r="K12" s="67"/>
      <c r="L12" s="67"/>
      <c r="M12" s="67"/>
      <c r="N12" s="67"/>
      <c r="O12" s="67"/>
      <c r="P12" s="67"/>
      <c r="Q12" s="67"/>
      <c r="R12" s="67"/>
      <c r="S12" s="67"/>
      <c r="T12" s="67"/>
      <c r="U12" s="67"/>
      <c r="V12" s="67"/>
      <c r="W12" s="67"/>
      <c r="X12" s="67"/>
      <c r="Y12" s="47"/>
      <c r="Z12" s="47"/>
    </row>
    <row r="13" ht="11.25" customHeight="1">
      <c r="A13" s="67"/>
      <c r="B13" s="71" t="s">
        <v>947</v>
      </c>
      <c r="C13" s="72"/>
      <c r="D13" s="73"/>
      <c r="E13" s="67"/>
      <c r="F13" s="67"/>
      <c r="G13" s="67"/>
      <c r="H13" s="67"/>
      <c r="I13" s="67"/>
      <c r="J13" s="67"/>
      <c r="K13" s="67"/>
      <c r="L13" s="67"/>
      <c r="M13" s="67"/>
      <c r="N13" s="67"/>
      <c r="O13" s="67"/>
      <c r="P13" s="67"/>
      <c r="Q13" s="67"/>
      <c r="R13" s="67"/>
      <c r="S13" s="67"/>
      <c r="T13" s="67"/>
      <c r="U13" s="67"/>
      <c r="V13" s="67"/>
      <c r="W13" s="67"/>
      <c r="X13" s="67"/>
      <c r="Y13" s="47"/>
      <c r="Z13" s="47"/>
    </row>
    <row r="14" ht="11.25" customHeight="1">
      <c r="A14" s="67"/>
      <c r="B14" s="74" t="s">
        <v>940</v>
      </c>
      <c r="C14" s="75" t="s">
        <v>941</v>
      </c>
      <c r="D14" s="76" t="s">
        <v>942</v>
      </c>
      <c r="E14" s="67"/>
      <c r="F14" s="67"/>
      <c r="G14" s="67"/>
      <c r="H14" s="67"/>
      <c r="I14" s="67"/>
      <c r="J14" s="67"/>
      <c r="K14" s="67"/>
      <c r="L14" s="67"/>
      <c r="M14" s="67"/>
      <c r="N14" s="67"/>
      <c r="O14" s="67"/>
      <c r="P14" s="67"/>
      <c r="Q14" s="67"/>
      <c r="R14" s="67"/>
      <c r="S14" s="67"/>
      <c r="T14" s="67"/>
      <c r="U14" s="67"/>
      <c r="V14" s="67"/>
      <c r="W14" s="67"/>
      <c r="X14" s="67"/>
      <c r="Y14" s="47"/>
      <c r="Z14" s="47"/>
    </row>
    <row r="15" ht="11.25" customHeight="1">
      <c r="A15" s="67"/>
      <c r="B15" s="77" t="s">
        <v>53</v>
      </c>
      <c r="C15" s="86" t="s">
        <v>165</v>
      </c>
      <c r="D15" s="87" t="s">
        <v>948</v>
      </c>
      <c r="E15" s="67"/>
      <c r="F15" s="67"/>
      <c r="G15" s="67"/>
      <c r="H15" s="67"/>
      <c r="I15" s="67"/>
      <c r="J15" s="67"/>
      <c r="K15" s="67"/>
      <c r="L15" s="67"/>
      <c r="M15" s="67"/>
      <c r="N15" s="67"/>
      <c r="O15" s="67"/>
      <c r="P15" s="67"/>
      <c r="Q15" s="67"/>
      <c r="R15" s="67"/>
      <c r="S15" s="67"/>
      <c r="T15" s="67"/>
      <c r="U15" s="67"/>
      <c r="V15" s="67"/>
      <c r="W15" s="67"/>
      <c r="X15" s="67"/>
      <c r="Y15" s="47"/>
      <c r="Z15" s="47"/>
    </row>
    <row r="16" ht="11.25" customHeight="1">
      <c r="A16" s="67"/>
      <c r="B16" s="80" t="s">
        <v>52</v>
      </c>
      <c r="C16" s="81" t="s">
        <v>52</v>
      </c>
      <c r="D16" s="88"/>
      <c r="E16" s="67"/>
      <c r="F16" s="67"/>
      <c r="G16" s="67"/>
      <c r="H16" s="67"/>
      <c r="I16" s="67"/>
      <c r="J16" s="67"/>
      <c r="K16" s="67"/>
      <c r="L16" s="67"/>
      <c r="M16" s="67"/>
      <c r="N16" s="67"/>
      <c r="O16" s="67"/>
      <c r="P16" s="67"/>
      <c r="Q16" s="67"/>
      <c r="R16" s="67"/>
      <c r="S16" s="67"/>
      <c r="T16" s="67"/>
      <c r="U16" s="67"/>
      <c r="V16" s="67"/>
      <c r="W16" s="67"/>
      <c r="X16" s="67"/>
      <c r="Y16" s="47"/>
      <c r="Z16" s="47"/>
    </row>
    <row r="17" ht="11.25" customHeight="1">
      <c r="A17" s="67"/>
      <c r="B17" s="83" t="s">
        <v>101</v>
      </c>
      <c r="C17" s="89" t="s">
        <v>101</v>
      </c>
      <c r="D17" s="90" t="s">
        <v>949</v>
      </c>
      <c r="E17" s="67"/>
      <c r="F17" s="67"/>
      <c r="G17" s="67"/>
      <c r="H17" s="67"/>
      <c r="I17" s="67"/>
      <c r="J17" s="67"/>
      <c r="K17" s="67"/>
      <c r="L17" s="67"/>
      <c r="M17" s="67"/>
      <c r="N17" s="67"/>
      <c r="O17" s="67"/>
      <c r="P17" s="67"/>
      <c r="Q17" s="67"/>
      <c r="R17" s="67"/>
      <c r="S17" s="67"/>
      <c r="T17" s="67"/>
      <c r="U17" s="67"/>
      <c r="V17" s="67"/>
      <c r="W17" s="67"/>
      <c r="X17" s="67"/>
      <c r="Y17" s="47"/>
      <c r="Z17" s="47"/>
    </row>
    <row r="18" ht="11.25" customHeight="1">
      <c r="A18" s="67"/>
      <c r="B18" s="70"/>
      <c r="C18" s="70"/>
      <c r="D18" s="70"/>
      <c r="E18" s="67"/>
      <c r="F18" s="67"/>
      <c r="G18" s="67"/>
      <c r="H18" s="67"/>
      <c r="I18" s="67"/>
      <c r="J18" s="67"/>
      <c r="K18" s="67"/>
      <c r="L18" s="67"/>
      <c r="M18" s="67"/>
      <c r="N18" s="67"/>
      <c r="O18" s="67"/>
      <c r="P18" s="67"/>
      <c r="Q18" s="67"/>
      <c r="R18" s="67"/>
      <c r="S18" s="67"/>
      <c r="T18" s="67"/>
      <c r="U18" s="67"/>
      <c r="V18" s="67"/>
      <c r="W18" s="67"/>
      <c r="X18" s="67"/>
      <c r="Y18" s="47"/>
      <c r="Z18" s="47"/>
    </row>
    <row r="19" ht="11.25" customHeight="1">
      <c r="A19" s="67"/>
      <c r="B19" s="70"/>
      <c r="C19" s="70"/>
      <c r="D19" s="70"/>
      <c r="E19" s="67"/>
      <c r="F19" s="67"/>
      <c r="G19" s="67"/>
      <c r="H19" s="67"/>
      <c r="I19" s="67"/>
      <c r="J19" s="67"/>
      <c r="K19" s="67"/>
      <c r="L19" s="67"/>
      <c r="M19" s="67"/>
      <c r="N19" s="67"/>
      <c r="O19" s="67"/>
      <c r="P19" s="67"/>
      <c r="Q19" s="67"/>
      <c r="R19" s="67"/>
      <c r="S19" s="67"/>
      <c r="T19" s="67"/>
      <c r="U19" s="67"/>
      <c r="V19" s="67"/>
      <c r="W19" s="67"/>
      <c r="X19" s="67"/>
      <c r="Y19" s="47"/>
      <c r="Z19" s="47"/>
    </row>
    <row r="20" ht="11.25" customHeight="1">
      <c r="A20" s="67"/>
      <c r="B20" s="71" t="s">
        <v>950</v>
      </c>
      <c r="C20" s="72"/>
      <c r="D20" s="73"/>
      <c r="E20" s="67"/>
      <c r="F20" s="67"/>
      <c r="G20" s="67"/>
      <c r="H20" s="67"/>
      <c r="I20" s="67"/>
      <c r="J20" s="67"/>
      <c r="K20" s="67"/>
      <c r="L20" s="67"/>
      <c r="M20" s="67"/>
      <c r="N20" s="67"/>
      <c r="O20" s="67"/>
      <c r="P20" s="67"/>
      <c r="Q20" s="67"/>
      <c r="R20" s="67"/>
      <c r="S20" s="67"/>
      <c r="T20" s="67"/>
      <c r="U20" s="67"/>
      <c r="V20" s="67"/>
      <c r="W20" s="67"/>
      <c r="X20" s="67"/>
      <c r="Y20" s="47"/>
      <c r="Z20" s="47"/>
    </row>
    <row r="21" ht="11.25" customHeight="1">
      <c r="A21" s="67"/>
      <c r="B21" s="74" t="s">
        <v>940</v>
      </c>
      <c r="C21" s="75" t="s">
        <v>941</v>
      </c>
      <c r="D21" s="76" t="s">
        <v>942</v>
      </c>
      <c r="E21" s="67"/>
      <c r="F21" s="67"/>
      <c r="G21" s="67"/>
      <c r="H21" s="67"/>
      <c r="I21" s="67"/>
      <c r="J21" s="67"/>
      <c r="K21" s="67"/>
      <c r="L21" s="67"/>
      <c r="M21" s="67"/>
      <c r="N21" s="67"/>
      <c r="O21" s="67"/>
      <c r="P21" s="67"/>
      <c r="Q21" s="67"/>
      <c r="R21" s="67"/>
      <c r="S21" s="67"/>
      <c r="T21" s="67"/>
      <c r="U21" s="67"/>
      <c r="V21" s="67"/>
      <c r="W21" s="67"/>
      <c r="X21" s="67"/>
      <c r="Y21" s="47"/>
      <c r="Z21" s="47"/>
    </row>
    <row r="22" ht="11.25" customHeight="1">
      <c r="A22" s="67"/>
      <c r="B22" s="77" t="s">
        <v>53</v>
      </c>
      <c r="C22" s="86" t="s">
        <v>165</v>
      </c>
      <c r="D22" s="87" t="s">
        <v>951</v>
      </c>
      <c r="E22" s="67"/>
      <c r="F22" s="67"/>
      <c r="G22" s="67"/>
      <c r="H22" s="67"/>
      <c r="I22" s="67"/>
      <c r="J22" s="67"/>
      <c r="K22" s="67"/>
      <c r="L22" s="67"/>
      <c r="M22" s="67"/>
      <c r="N22" s="67"/>
      <c r="O22" s="67"/>
      <c r="P22" s="67"/>
      <c r="Q22" s="67"/>
      <c r="R22" s="67"/>
      <c r="S22" s="67"/>
      <c r="T22" s="67"/>
      <c r="U22" s="67"/>
      <c r="V22" s="67"/>
      <c r="W22" s="67"/>
      <c r="X22" s="67"/>
      <c r="Y22" s="47"/>
      <c r="Z22" s="47"/>
    </row>
    <row r="23" ht="11.25" customHeight="1">
      <c r="A23" s="67"/>
      <c r="B23" s="80" t="s">
        <v>52</v>
      </c>
      <c r="C23" s="81" t="s">
        <v>52</v>
      </c>
      <c r="D23" s="88"/>
      <c r="E23" s="67"/>
      <c r="F23" s="67"/>
      <c r="G23" s="67"/>
      <c r="H23" s="67"/>
      <c r="I23" s="67"/>
      <c r="J23" s="67"/>
      <c r="K23" s="67"/>
      <c r="L23" s="67"/>
      <c r="M23" s="67"/>
      <c r="N23" s="67"/>
      <c r="O23" s="67"/>
      <c r="P23" s="67"/>
      <c r="Q23" s="67"/>
      <c r="R23" s="67"/>
      <c r="S23" s="67"/>
      <c r="T23" s="67"/>
      <c r="U23" s="67"/>
      <c r="V23" s="67"/>
      <c r="W23" s="67"/>
      <c r="X23" s="67"/>
      <c r="Y23" s="47"/>
      <c r="Z23" s="47"/>
    </row>
    <row r="24" ht="11.25" customHeight="1">
      <c r="A24" s="67"/>
      <c r="B24" s="83" t="s">
        <v>101</v>
      </c>
      <c r="C24" s="84" t="s">
        <v>101</v>
      </c>
      <c r="D24" s="85" t="s">
        <v>952</v>
      </c>
      <c r="E24" s="67"/>
      <c r="F24" s="67"/>
      <c r="G24" s="67"/>
      <c r="H24" s="67"/>
      <c r="I24" s="67"/>
      <c r="J24" s="67"/>
      <c r="K24" s="67"/>
      <c r="L24" s="67"/>
      <c r="M24" s="67"/>
      <c r="N24" s="67"/>
      <c r="O24" s="67"/>
      <c r="P24" s="67"/>
      <c r="Q24" s="67"/>
      <c r="R24" s="67"/>
      <c r="S24" s="67"/>
      <c r="T24" s="67"/>
      <c r="U24" s="67"/>
      <c r="V24" s="67"/>
      <c r="W24" s="67"/>
      <c r="X24" s="67"/>
      <c r="Y24" s="47"/>
      <c r="Z24" s="47"/>
    </row>
    <row r="25" ht="11.25" customHeight="1">
      <c r="A25" s="67"/>
      <c r="B25" s="67"/>
      <c r="C25" s="67"/>
      <c r="D25" s="67"/>
      <c r="E25" s="67"/>
      <c r="F25" s="67"/>
      <c r="G25" s="67"/>
      <c r="H25" s="67"/>
      <c r="I25" s="67"/>
      <c r="J25" s="67"/>
      <c r="K25" s="67"/>
      <c r="L25" s="67"/>
      <c r="M25" s="67"/>
      <c r="N25" s="67"/>
      <c r="O25" s="67"/>
      <c r="P25" s="67"/>
      <c r="Q25" s="67"/>
      <c r="R25" s="67"/>
      <c r="S25" s="67"/>
      <c r="T25" s="67"/>
      <c r="U25" s="67"/>
      <c r="V25" s="67"/>
      <c r="W25" s="67"/>
      <c r="X25" s="67"/>
      <c r="Y25" s="47"/>
      <c r="Z25" s="47"/>
    </row>
    <row r="26" ht="11.25" customHeight="1">
      <c r="A26" s="67"/>
      <c r="B26" s="67"/>
      <c r="C26" s="67"/>
      <c r="D26" s="67"/>
      <c r="E26" s="67"/>
      <c r="F26" s="67"/>
      <c r="G26" s="67"/>
      <c r="H26" s="67"/>
      <c r="I26" s="67"/>
      <c r="J26" s="67"/>
      <c r="K26" s="67"/>
      <c r="L26" s="67"/>
      <c r="M26" s="67"/>
      <c r="N26" s="67"/>
      <c r="O26" s="67"/>
      <c r="P26" s="67"/>
      <c r="Q26" s="67"/>
      <c r="R26" s="67"/>
      <c r="S26" s="67"/>
      <c r="T26" s="67"/>
      <c r="U26" s="67"/>
      <c r="V26" s="67"/>
      <c r="W26" s="67"/>
      <c r="X26" s="67"/>
      <c r="Y26" s="47"/>
      <c r="Z26" s="47"/>
    </row>
    <row r="27" ht="11.25" customHeight="1">
      <c r="A27" s="67"/>
      <c r="B27" s="67"/>
      <c r="C27" s="67"/>
      <c r="D27" s="67"/>
      <c r="E27" s="67"/>
      <c r="F27" s="67"/>
      <c r="G27" s="67"/>
      <c r="H27" s="67"/>
      <c r="I27" s="67"/>
      <c r="J27" s="67"/>
      <c r="K27" s="67"/>
      <c r="L27" s="67"/>
      <c r="M27" s="67"/>
      <c r="N27" s="67"/>
      <c r="O27" s="67"/>
      <c r="P27" s="67"/>
      <c r="Q27" s="67"/>
      <c r="R27" s="67"/>
      <c r="S27" s="67"/>
      <c r="T27" s="67"/>
      <c r="U27" s="67"/>
      <c r="V27" s="67"/>
      <c r="W27" s="67"/>
      <c r="X27" s="67"/>
      <c r="Y27" s="47"/>
      <c r="Z27" s="47"/>
    </row>
    <row r="28" ht="11.25" customHeight="1">
      <c r="A28" s="67"/>
      <c r="B28" s="67"/>
      <c r="C28" s="67"/>
      <c r="D28" s="67"/>
      <c r="E28" s="67"/>
      <c r="F28" s="67"/>
      <c r="G28" s="67"/>
      <c r="H28" s="67"/>
      <c r="I28" s="67"/>
      <c r="J28" s="67"/>
      <c r="K28" s="67"/>
      <c r="L28" s="67"/>
      <c r="M28" s="67"/>
      <c r="N28" s="67"/>
      <c r="O28" s="67"/>
      <c r="P28" s="67"/>
      <c r="Q28" s="67"/>
      <c r="R28" s="67"/>
      <c r="S28" s="67"/>
      <c r="T28" s="67"/>
      <c r="U28" s="67"/>
      <c r="V28" s="67"/>
      <c r="W28" s="67"/>
      <c r="X28" s="67"/>
      <c r="Y28" s="47"/>
      <c r="Z28" s="47"/>
    </row>
    <row r="29" ht="11.25" customHeight="1">
      <c r="A29" s="67"/>
      <c r="B29" s="67"/>
      <c r="C29" s="67"/>
      <c r="D29" s="67"/>
      <c r="E29" s="67"/>
      <c r="F29" s="67"/>
      <c r="G29" s="67"/>
      <c r="H29" s="67"/>
      <c r="I29" s="67"/>
      <c r="J29" s="67"/>
      <c r="K29" s="67"/>
      <c r="L29" s="67"/>
      <c r="M29" s="67"/>
      <c r="N29" s="67"/>
      <c r="O29" s="67"/>
      <c r="P29" s="67"/>
      <c r="Q29" s="67"/>
      <c r="R29" s="67"/>
      <c r="S29" s="67"/>
      <c r="T29" s="67"/>
      <c r="U29" s="67"/>
      <c r="V29" s="67"/>
      <c r="W29" s="67"/>
      <c r="X29" s="67"/>
      <c r="Y29" s="47"/>
      <c r="Z29" s="47"/>
    </row>
    <row r="30" ht="11.25" customHeight="1">
      <c r="A30" s="67"/>
      <c r="B30" s="67"/>
      <c r="C30" s="67"/>
      <c r="D30" s="67"/>
      <c r="E30" s="67"/>
      <c r="F30" s="67"/>
      <c r="G30" s="67"/>
      <c r="H30" s="67"/>
      <c r="I30" s="67"/>
      <c r="J30" s="67"/>
      <c r="K30" s="67"/>
      <c r="L30" s="67"/>
      <c r="M30" s="67"/>
      <c r="N30" s="67"/>
      <c r="O30" s="67"/>
      <c r="P30" s="67"/>
      <c r="Q30" s="67"/>
      <c r="R30" s="67"/>
      <c r="S30" s="67"/>
      <c r="T30" s="67"/>
      <c r="U30" s="67"/>
      <c r="V30" s="67"/>
      <c r="W30" s="67"/>
      <c r="X30" s="67"/>
      <c r="Y30" s="47"/>
      <c r="Z30" s="47"/>
    </row>
    <row r="31" ht="11.25" customHeight="1">
      <c r="A31" s="67"/>
      <c r="B31" s="67"/>
      <c r="C31" s="67"/>
      <c r="D31" s="67"/>
      <c r="E31" s="67"/>
      <c r="F31" s="67"/>
      <c r="G31" s="67"/>
      <c r="H31" s="67"/>
      <c r="I31" s="67"/>
      <c r="J31" s="67"/>
      <c r="K31" s="67"/>
      <c r="L31" s="67"/>
      <c r="M31" s="67"/>
      <c r="N31" s="67"/>
      <c r="O31" s="67"/>
      <c r="P31" s="67"/>
      <c r="Q31" s="67"/>
      <c r="R31" s="67"/>
      <c r="S31" s="67"/>
      <c r="T31" s="67"/>
      <c r="U31" s="67"/>
      <c r="V31" s="67"/>
      <c r="W31" s="67"/>
      <c r="X31" s="67"/>
      <c r="Y31" s="47"/>
      <c r="Z31" s="47"/>
    </row>
    <row r="32" ht="11.25" customHeight="1">
      <c r="A32" s="67"/>
      <c r="B32" s="67"/>
      <c r="C32" s="67"/>
      <c r="D32" s="67"/>
      <c r="E32" s="67"/>
      <c r="F32" s="67"/>
      <c r="G32" s="67"/>
      <c r="H32" s="67"/>
      <c r="I32" s="67"/>
      <c r="J32" s="67"/>
      <c r="K32" s="67"/>
      <c r="L32" s="67"/>
      <c r="M32" s="67"/>
      <c r="N32" s="67"/>
      <c r="O32" s="67"/>
      <c r="P32" s="67"/>
      <c r="Q32" s="67"/>
      <c r="R32" s="67"/>
      <c r="S32" s="67"/>
      <c r="T32" s="67"/>
      <c r="U32" s="67"/>
      <c r="V32" s="67"/>
      <c r="W32" s="67"/>
      <c r="X32" s="67"/>
      <c r="Y32" s="47"/>
      <c r="Z32" s="47"/>
    </row>
    <row r="33" ht="11.25" customHeight="1">
      <c r="A33" s="67"/>
      <c r="B33" s="67"/>
      <c r="C33" s="67"/>
      <c r="D33" s="67"/>
      <c r="E33" s="67"/>
      <c r="F33" s="67"/>
      <c r="G33" s="67"/>
      <c r="H33" s="67"/>
      <c r="I33" s="67"/>
      <c r="J33" s="67"/>
      <c r="K33" s="67"/>
      <c r="L33" s="67"/>
      <c r="M33" s="67"/>
      <c r="N33" s="67"/>
      <c r="O33" s="67"/>
      <c r="P33" s="67"/>
      <c r="Q33" s="67"/>
      <c r="R33" s="67"/>
      <c r="S33" s="67"/>
      <c r="T33" s="67"/>
      <c r="U33" s="67"/>
      <c r="V33" s="67"/>
      <c r="W33" s="67"/>
      <c r="X33" s="67"/>
      <c r="Y33" s="47"/>
      <c r="Z33" s="47"/>
    </row>
    <row r="34" ht="11.25" customHeight="1">
      <c r="A34" s="67"/>
      <c r="B34" s="67"/>
      <c r="C34" s="67"/>
      <c r="D34" s="67"/>
      <c r="E34" s="67"/>
      <c r="F34" s="67"/>
      <c r="G34" s="67"/>
      <c r="H34" s="67"/>
      <c r="I34" s="67"/>
      <c r="J34" s="67"/>
      <c r="K34" s="67"/>
      <c r="L34" s="67"/>
      <c r="M34" s="67"/>
      <c r="N34" s="67"/>
      <c r="O34" s="67"/>
      <c r="P34" s="67"/>
      <c r="Q34" s="67"/>
      <c r="R34" s="67"/>
      <c r="S34" s="67"/>
      <c r="T34" s="67"/>
      <c r="U34" s="67"/>
      <c r="V34" s="67"/>
      <c r="W34" s="67"/>
      <c r="X34" s="67"/>
      <c r="Y34" s="47"/>
      <c r="Z34" s="47"/>
    </row>
    <row r="35" ht="11.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47"/>
      <c r="Z35" s="47"/>
    </row>
    <row r="36" ht="11.25" customHeight="1">
      <c r="A36" s="67"/>
      <c r="B36" s="67"/>
      <c r="C36" s="67"/>
      <c r="D36" s="67"/>
      <c r="E36" s="67"/>
      <c r="F36" s="67"/>
      <c r="G36" s="67"/>
      <c r="H36" s="67"/>
      <c r="I36" s="67"/>
      <c r="J36" s="67"/>
      <c r="K36" s="67"/>
      <c r="L36" s="67"/>
      <c r="M36" s="67"/>
      <c r="N36" s="67"/>
      <c r="O36" s="67"/>
      <c r="P36" s="67"/>
      <c r="Q36" s="67"/>
      <c r="R36" s="67"/>
      <c r="S36" s="67"/>
      <c r="T36" s="67"/>
      <c r="U36" s="67"/>
      <c r="V36" s="67"/>
      <c r="W36" s="67"/>
      <c r="X36" s="67"/>
      <c r="Y36" s="47"/>
      <c r="Z36" s="47"/>
    </row>
    <row r="37" ht="11.25" customHeight="1">
      <c r="A37" s="67"/>
      <c r="B37" s="67"/>
      <c r="C37" s="67"/>
      <c r="D37" s="67"/>
      <c r="E37" s="67"/>
      <c r="F37" s="67"/>
      <c r="G37" s="67"/>
      <c r="H37" s="67"/>
      <c r="I37" s="67"/>
      <c r="J37" s="67"/>
      <c r="K37" s="67"/>
      <c r="L37" s="67"/>
      <c r="M37" s="67"/>
      <c r="N37" s="67"/>
      <c r="O37" s="67"/>
      <c r="P37" s="67"/>
      <c r="Q37" s="67"/>
      <c r="R37" s="67"/>
      <c r="S37" s="67"/>
      <c r="T37" s="67"/>
      <c r="U37" s="67"/>
      <c r="V37" s="67"/>
      <c r="W37" s="67"/>
      <c r="X37" s="67"/>
      <c r="Y37" s="47"/>
      <c r="Z37" s="47"/>
    </row>
    <row r="38" ht="11.25" customHeight="1">
      <c r="A38" s="67"/>
      <c r="B38" s="67"/>
      <c r="C38" s="67"/>
      <c r="D38" s="67"/>
      <c r="E38" s="67"/>
      <c r="F38" s="67"/>
      <c r="G38" s="67"/>
      <c r="H38" s="67"/>
      <c r="I38" s="67"/>
      <c r="J38" s="67"/>
      <c r="K38" s="67"/>
      <c r="L38" s="67"/>
      <c r="M38" s="67"/>
      <c r="N38" s="67"/>
      <c r="O38" s="67"/>
      <c r="P38" s="67"/>
      <c r="Q38" s="67"/>
      <c r="R38" s="67"/>
      <c r="S38" s="67"/>
      <c r="T38" s="67"/>
      <c r="U38" s="67"/>
      <c r="V38" s="67"/>
      <c r="W38" s="67"/>
      <c r="X38" s="67"/>
      <c r="Y38" s="47"/>
      <c r="Z38" s="47"/>
    </row>
    <row r="39" ht="11.25" customHeight="1">
      <c r="A39" s="67"/>
      <c r="B39" s="67"/>
      <c r="C39" s="67"/>
      <c r="D39" s="67"/>
      <c r="E39" s="67"/>
      <c r="F39" s="67"/>
      <c r="G39" s="67"/>
      <c r="H39" s="67"/>
      <c r="I39" s="67"/>
      <c r="J39" s="67"/>
      <c r="K39" s="67"/>
      <c r="L39" s="67"/>
      <c r="M39" s="67"/>
      <c r="N39" s="67"/>
      <c r="O39" s="67"/>
      <c r="P39" s="67"/>
      <c r="Q39" s="67"/>
      <c r="R39" s="67"/>
      <c r="S39" s="67"/>
      <c r="T39" s="67"/>
      <c r="U39" s="67"/>
      <c r="V39" s="67"/>
      <c r="W39" s="67"/>
      <c r="X39" s="67"/>
      <c r="Y39" s="47"/>
      <c r="Z39" s="47"/>
    </row>
    <row r="40" ht="11.25" customHeight="1">
      <c r="A40" s="67"/>
      <c r="B40" s="67"/>
      <c r="C40" s="67"/>
      <c r="D40" s="67"/>
      <c r="E40" s="67"/>
      <c r="F40" s="67"/>
      <c r="G40" s="67"/>
      <c r="H40" s="67"/>
      <c r="I40" s="67"/>
      <c r="J40" s="67"/>
      <c r="K40" s="67"/>
      <c r="L40" s="67"/>
      <c r="M40" s="67"/>
      <c r="N40" s="67"/>
      <c r="O40" s="67"/>
      <c r="P40" s="67"/>
      <c r="Q40" s="67"/>
      <c r="R40" s="67"/>
      <c r="S40" s="67"/>
      <c r="T40" s="67"/>
      <c r="U40" s="67"/>
      <c r="V40" s="67"/>
      <c r="W40" s="67"/>
      <c r="X40" s="67"/>
      <c r="Y40" s="47"/>
      <c r="Z40" s="47"/>
    </row>
    <row r="41" ht="11.25" customHeight="1">
      <c r="A41" s="67"/>
      <c r="B41" s="67"/>
      <c r="C41" s="67"/>
      <c r="D41" s="67"/>
      <c r="E41" s="67"/>
      <c r="F41" s="67"/>
      <c r="G41" s="67"/>
      <c r="H41" s="67"/>
      <c r="I41" s="67"/>
      <c r="J41" s="67"/>
      <c r="K41" s="67"/>
      <c r="L41" s="67"/>
      <c r="M41" s="67"/>
      <c r="N41" s="67"/>
      <c r="O41" s="67"/>
      <c r="P41" s="67"/>
      <c r="Q41" s="67"/>
      <c r="R41" s="67"/>
      <c r="S41" s="67"/>
      <c r="T41" s="67"/>
      <c r="U41" s="67"/>
      <c r="V41" s="67"/>
      <c r="W41" s="67"/>
      <c r="X41" s="67"/>
      <c r="Y41" s="47"/>
      <c r="Z41" s="47"/>
    </row>
    <row r="42" ht="11.25" customHeight="1">
      <c r="A42" s="67"/>
      <c r="B42" s="67"/>
      <c r="C42" s="67"/>
      <c r="D42" s="67"/>
      <c r="E42" s="67"/>
      <c r="F42" s="67"/>
      <c r="G42" s="67"/>
      <c r="H42" s="67"/>
      <c r="I42" s="67"/>
      <c r="J42" s="67"/>
      <c r="K42" s="67"/>
      <c r="L42" s="67"/>
      <c r="M42" s="67"/>
      <c r="N42" s="67"/>
      <c r="O42" s="67"/>
      <c r="P42" s="67"/>
      <c r="Q42" s="67"/>
      <c r="R42" s="67"/>
      <c r="S42" s="67"/>
      <c r="T42" s="67"/>
      <c r="U42" s="67"/>
      <c r="V42" s="67"/>
      <c r="W42" s="67"/>
      <c r="X42" s="67"/>
      <c r="Y42" s="47"/>
      <c r="Z42" s="47"/>
    </row>
    <row r="43" ht="11.25" customHeight="1">
      <c r="A43" s="67"/>
      <c r="B43" s="67"/>
      <c r="C43" s="67"/>
      <c r="D43" s="67"/>
      <c r="E43" s="67"/>
      <c r="F43" s="67"/>
      <c r="G43" s="67"/>
      <c r="H43" s="67"/>
      <c r="I43" s="67"/>
      <c r="J43" s="67"/>
      <c r="K43" s="67"/>
      <c r="L43" s="67"/>
      <c r="M43" s="67"/>
      <c r="N43" s="67"/>
      <c r="O43" s="67"/>
      <c r="P43" s="67"/>
      <c r="Q43" s="67"/>
      <c r="R43" s="67"/>
      <c r="S43" s="67"/>
      <c r="T43" s="67"/>
      <c r="U43" s="67"/>
      <c r="V43" s="67"/>
      <c r="W43" s="67"/>
      <c r="X43" s="67"/>
      <c r="Y43" s="47"/>
      <c r="Z43" s="47"/>
    </row>
    <row r="44" ht="11.25" customHeight="1">
      <c r="A44" s="67"/>
      <c r="B44" s="67"/>
      <c r="C44" s="67"/>
      <c r="D44" s="67"/>
      <c r="E44" s="67"/>
      <c r="F44" s="67"/>
      <c r="G44" s="67"/>
      <c r="H44" s="67"/>
      <c r="I44" s="67"/>
      <c r="J44" s="67"/>
      <c r="K44" s="67"/>
      <c r="L44" s="67"/>
      <c r="M44" s="67"/>
      <c r="N44" s="67"/>
      <c r="O44" s="67"/>
      <c r="P44" s="67"/>
      <c r="Q44" s="67"/>
      <c r="R44" s="67"/>
      <c r="S44" s="67"/>
      <c r="T44" s="67"/>
      <c r="U44" s="67"/>
      <c r="V44" s="67"/>
      <c r="W44" s="67"/>
      <c r="X44" s="67"/>
      <c r="Y44" s="47"/>
      <c r="Z44" s="47"/>
    </row>
    <row r="45" ht="11.25" customHeight="1">
      <c r="A45" s="67"/>
      <c r="B45" s="67"/>
      <c r="C45" s="67"/>
      <c r="D45" s="67"/>
      <c r="E45" s="67"/>
      <c r="F45" s="67"/>
      <c r="G45" s="67"/>
      <c r="H45" s="67"/>
      <c r="I45" s="67"/>
      <c r="J45" s="67"/>
      <c r="K45" s="67"/>
      <c r="L45" s="67"/>
      <c r="M45" s="67"/>
      <c r="N45" s="67"/>
      <c r="O45" s="67"/>
      <c r="P45" s="67"/>
      <c r="Q45" s="67"/>
      <c r="R45" s="67"/>
      <c r="S45" s="67"/>
      <c r="T45" s="67"/>
      <c r="U45" s="67"/>
      <c r="V45" s="67"/>
      <c r="W45" s="67"/>
      <c r="X45" s="67"/>
      <c r="Y45" s="47"/>
      <c r="Z45" s="47"/>
    </row>
    <row r="46" ht="11.25" customHeight="1">
      <c r="A46" s="67"/>
      <c r="B46" s="67"/>
      <c r="C46" s="67"/>
      <c r="D46" s="67"/>
      <c r="E46" s="67"/>
      <c r="F46" s="67"/>
      <c r="G46" s="67"/>
      <c r="H46" s="67"/>
      <c r="I46" s="67"/>
      <c r="J46" s="67"/>
      <c r="K46" s="67"/>
      <c r="L46" s="67"/>
      <c r="M46" s="67"/>
      <c r="N46" s="67"/>
      <c r="O46" s="67"/>
      <c r="P46" s="67"/>
      <c r="Q46" s="67"/>
      <c r="R46" s="67"/>
      <c r="S46" s="67"/>
      <c r="T46" s="67"/>
      <c r="U46" s="67"/>
      <c r="V46" s="67"/>
      <c r="W46" s="67"/>
      <c r="X46" s="67"/>
      <c r="Y46" s="47"/>
      <c r="Z46" s="47"/>
    </row>
    <row r="47" ht="11.25" customHeight="1">
      <c r="A47" s="67"/>
      <c r="B47" s="67"/>
      <c r="C47" s="67"/>
      <c r="D47" s="67"/>
      <c r="E47" s="67"/>
      <c r="F47" s="67"/>
      <c r="G47" s="67"/>
      <c r="H47" s="67"/>
      <c r="I47" s="67"/>
      <c r="J47" s="67"/>
      <c r="K47" s="67"/>
      <c r="L47" s="67"/>
      <c r="M47" s="67"/>
      <c r="N47" s="67"/>
      <c r="O47" s="67"/>
      <c r="P47" s="67"/>
      <c r="Q47" s="67"/>
      <c r="R47" s="67"/>
      <c r="S47" s="67"/>
      <c r="T47" s="67"/>
      <c r="U47" s="67"/>
      <c r="V47" s="67"/>
      <c r="W47" s="67"/>
      <c r="X47" s="67"/>
      <c r="Y47" s="47"/>
      <c r="Z47" s="47"/>
    </row>
    <row r="48" ht="11.25" customHeight="1">
      <c r="A48" s="67"/>
      <c r="B48" s="67"/>
      <c r="C48" s="67"/>
      <c r="D48" s="67"/>
      <c r="E48" s="67"/>
      <c r="F48" s="67"/>
      <c r="G48" s="67"/>
      <c r="H48" s="67"/>
      <c r="I48" s="67"/>
      <c r="J48" s="67"/>
      <c r="K48" s="67"/>
      <c r="L48" s="67"/>
      <c r="M48" s="67"/>
      <c r="N48" s="67"/>
      <c r="O48" s="67"/>
      <c r="P48" s="67"/>
      <c r="Q48" s="67"/>
      <c r="R48" s="67"/>
      <c r="S48" s="67"/>
      <c r="T48" s="67"/>
      <c r="U48" s="67"/>
      <c r="V48" s="67"/>
      <c r="W48" s="67"/>
      <c r="X48" s="67"/>
      <c r="Y48" s="47"/>
      <c r="Z48" s="47"/>
    </row>
    <row r="49" ht="11.25" customHeight="1">
      <c r="A49" s="67"/>
      <c r="B49" s="67"/>
      <c r="C49" s="67"/>
      <c r="D49" s="67"/>
      <c r="E49" s="67"/>
      <c r="F49" s="67"/>
      <c r="G49" s="67"/>
      <c r="H49" s="67"/>
      <c r="I49" s="67"/>
      <c r="J49" s="67"/>
      <c r="K49" s="67"/>
      <c r="L49" s="67"/>
      <c r="M49" s="67"/>
      <c r="N49" s="67"/>
      <c r="O49" s="67"/>
      <c r="P49" s="67"/>
      <c r="Q49" s="67"/>
      <c r="R49" s="67"/>
      <c r="S49" s="67"/>
      <c r="T49" s="67"/>
      <c r="U49" s="67"/>
      <c r="V49" s="67"/>
      <c r="W49" s="67"/>
      <c r="X49" s="67"/>
      <c r="Y49" s="47"/>
      <c r="Z49" s="47"/>
    </row>
    <row r="50" ht="11.25" customHeight="1">
      <c r="A50" s="67"/>
      <c r="B50" s="67"/>
      <c r="C50" s="67"/>
      <c r="D50" s="67"/>
      <c r="E50" s="67"/>
      <c r="F50" s="67"/>
      <c r="G50" s="67"/>
      <c r="H50" s="67"/>
      <c r="I50" s="67"/>
      <c r="J50" s="67"/>
      <c r="K50" s="67"/>
      <c r="L50" s="67"/>
      <c r="M50" s="67"/>
      <c r="N50" s="67"/>
      <c r="O50" s="67"/>
      <c r="P50" s="67"/>
      <c r="Q50" s="67"/>
      <c r="R50" s="67"/>
      <c r="S50" s="67"/>
      <c r="T50" s="67"/>
      <c r="U50" s="67"/>
      <c r="V50" s="67"/>
      <c r="W50" s="67"/>
      <c r="X50" s="67"/>
      <c r="Y50" s="47"/>
      <c r="Z50" s="47"/>
    </row>
    <row r="51" ht="11.25" customHeight="1">
      <c r="A51" s="67"/>
      <c r="B51" s="67"/>
      <c r="C51" s="67"/>
      <c r="D51" s="67"/>
      <c r="E51" s="67"/>
      <c r="F51" s="67"/>
      <c r="G51" s="67"/>
      <c r="H51" s="67"/>
      <c r="I51" s="67"/>
      <c r="J51" s="67"/>
      <c r="K51" s="67"/>
      <c r="L51" s="67"/>
      <c r="M51" s="67"/>
      <c r="N51" s="67"/>
      <c r="O51" s="67"/>
      <c r="P51" s="67"/>
      <c r="Q51" s="67"/>
      <c r="R51" s="67"/>
      <c r="S51" s="67"/>
      <c r="T51" s="67"/>
      <c r="U51" s="67"/>
      <c r="V51" s="67"/>
      <c r="W51" s="67"/>
      <c r="X51" s="67"/>
      <c r="Y51" s="47"/>
      <c r="Z51" s="47"/>
    </row>
    <row r="52" ht="11.25" customHeight="1">
      <c r="A52" s="67"/>
      <c r="B52" s="67"/>
      <c r="C52" s="67"/>
      <c r="D52" s="67"/>
      <c r="E52" s="67"/>
      <c r="F52" s="67"/>
      <c r="G52" s="67"/>
      <c r="H52" s="67"/>
      <c r="I52" s="67"/>
      <c r="J52" s="67"/>
      <c r="K52" s="67"/>
      <c r="L52" s="67"/>
      <c r="M52" s="67"/>
      <c r="N52" s="67"/>
      <c r="O52" s="67"/>
      <c r="P52" s="67"/>
      <c r="Q52" s="67"/>
      <c r="R52" s="67"/>
      <c r="S52" s="67"/>
      <c r="T52" s="67"/>
      <c r="U52" s="67"/>
      <c r="V52" s="67"/>
      <c r="W52" s="67"/>
      <c r="X52" s="67"/>
      <c r="Y52" s="47"/>
      <c r="Z52" s="47"/>
    </row>
    <row r="53" ht="11.25" customHeight="1">
      <c r="A53" s="67"/>
      <c r="B53" s="67"/>
      <c r="C53" s="67"/>
      <c r="D53" s="67"/>
      <c r="E53" s="67"/>
      <c r="F53" s="67"/>
      <c r="G53" s="67"/>
      <c r="H53" s="67"/>
      <c r="I53" s="67"/>
      <c r="J53" s="67"/>
      <c r="K53" s="67"/>
      <c r="L53" s="67"/>
      <c r="M53" s="67"/>
      <c r="N53" s="67"/>
      <c r="O53" s="67"/>
      <c r="P53" s="67"/>
      <c r="Q53" s="67"/>
      <c r="R53" s="67"/>
      <c r="S53" s="67"/>
      <c r="T53" s="67"/>
      <c r="U53" s="67"/>
      <c r="V53" s="67"/>
      <c r="W53" s="67"/>
      <c r="X53" s="67"/>
      <c r="Y53" s="47"/>
      <c r="Z53" s="47"/>
    </row>
    <row r="54" ht="11.25" customHeight="1">
      <c r="A54" s="67"/>
      <c r="B54" s="67"/>
      <c r="C54" s="67"/>
      <c r="D54" s="67"/>
      <c r="E54" s="67"/>
      <c r="F54" s="67"/>
      <c r="G54" s="67"/>
      <c r="H54" s="67"/>
      <c r="I54" s="67"/>
      <c r="J54" s="67"/>
      <c r="K54" s="67"/>
      <c r="L54" s="67"/>
      <c r="M54" s="67"/>
      <c r="N54" s="67"/>
      <c r="O54" s="67"/>
      <c r="P54" s="67"/>
      <c r="Q54" s="67"/>
      <c r="R54" s="67"/>
      <c r="S54" s="67"/>
      <c r="T54" s="67"/>
      <c r="U54" s="67"/>
      <c r="V54" s="67"/>
      <c r="W54" s="67"/>
      <c r="X54" s="67"/>
      <c r="Y54" s="47"/>
      <c r="Z54" s="47"/>
    </row>
    <row r="55" ht="11.25" customHeight="1">
      <c r="A55" s="67"/>
      <c r="B55" s="67"/>
      <c r="C55" s="67"/>
      <c r="D55" s="67"/>
      <c r="E55" s="67"/>
      <c r="F55" s="67"/>
      <c r="G55" s="67"/>
      <c r="H55" s="67"/>
      <c r="I55" s="67"/>
      <c r="J55" s="67"/>
      <c r="K55" s="67"/>
      <c r="L55" s="67"/>
      <c r="M55" s="67"/>
      <c r="N55" s="67"/>
      <c r="O55" s="67"/>
      <c r="P55" s="67"/>
      <c r="Q55" s="67"/>
      <c r="R55" s="67"/>
      <c r="S55" s="67"/>
      <c r="T55" s="67"/>
      <c r="U55" s="67"/>
      <c r="V55" s="67"/>
      <c r="W55" s="67"/>
      <c r="X55" s="67"/>
      <c r="Y55" s="47"/>
      <c r="Z55" s="47"/>
    </row>
    <row r="56" ht="11.25" customHeight="1">
      <c r="A56" s="67"/>
      <c r="B56" s="67"/>
      <c r="C56" s="67"/>
      <c r="D56" s="67"/>
      <c r="E56" s="67"/>
      <c r="F56" s="67"/>
      <c r="G56" s="67"/>
      <c r="H56" s="67"/>
      <c r="I56" s="67"/>
      <c r="J56" s="67"/>
      <c r="K56" s="67"/>
      <c r="L56" s="67"/>
      <c r="M56" s="67"/>
      <c r="N56" s="67"/>
      <c r="O56" s="67"/>
      <c r="P56" s="67"/>
      <c r="Q56" s="67"/>
      <c r="R56" s="67"/>
      <c r="S56" s="67"/>
      <c r="T56" s="67"/>
      <c r="U56" s="67"/>
      <c r="V56" s="67"/>
      <c r="W56" s="67"/>
      <c r="X56" s="67"/>
      <c r="Y56" s="47"/>
      <c r="Z56" s="47"/>
    </row>
    <row r="57" ht="11.25" customHeight="1">
      <c r="A57" s="67"/>
      <c r="B57" s="67"/>
      <c r="C57" s="67"/>
      <c r="D57" s="67"/>
      <c r="E57" s="67"/>
      <c r="F57" s="67"/>
      <c r="G57" s="67"/>
      <c r="H57" s="67"/>
      <c r="I57" s="67"/>
      <c r="J57" s="67"/>
      <c r="K57" s="67"/>
      <c r="L57" s="67"/>
      <c r="M57" s="67"/>
      <c r="N57" s="67"/>
      <c r="O57" s="67"/>
      <c r="P57" s="67"/>
      <c r="Q57" s="67"/>
      <c r="R57" s="67"/>
      <c r="S57" s="67"/>
      <c r="T57" s="67"/>
      <c r="U57" s="67"/>
      <c r="V57" s="67"/>
      <c r="W57" s="67"/>
      <c r="X57" s="67"/>
      <c r="Y57" s="47"/>
      <c r="Z57" s="47"/>
    </row>
    <row r="58" ht="11.25" customHeight="1">
      <c r="A58" s="67"/>
      <c r="B58" s="67"/>
      <c r="C58" s="67"/>
      <c r="D58" s="67"/>
      <c r="E58" s="67"/>
      <c r="F58" s="67"/>
      <c r="G58" s="67"/>
      <c r="H58" s="67"/>
      <c r="I58" s="67"/>
      <c r="J58" s="67"/>
      <c r="K58" s="67"/>
      <c r="L58" s="67"/>
      <c r="M58" s="67"/>
      <c r="N58" s="67"/>
      <c r="O58" s="67"/>
      <c r="P58" s="67"/>
      <c r="Q58" s="67"/>
      <c r="R58" s="67"/>
      <c r="S58" s="67"/>
      <c r="T58" s="67"/>
      <c r="U58" s="67"/>
      <c r="V58" s="67"/>
      <c r="W58" s="67"/>
      <c r="X58" s="67"/>
      <c r="Y58" s="47"/>
      <c r="Z58" s="47"/>
    </row>
    <row r="59" ht="11.25" customHeight="1">
      <c r="A59" s="67"/>
      <c r="B59" s="67"/>
      <c r="C59" s="67"/>
      <c r="D59" s="67"/>
      <c r="E59" s="67"/>
      <c r="F59" s="67"/>
      <c r="G59" s="67"/>
      <c r="H59" s="67"/>
      <c r="I59" s="67"/>
      <c r="J59" s="67"/>
      <c r="K59" s="67"/>
      <c r="L59" s="67"/>
      <c r="M59" s="67"/>
      <c r="N59" s="67"/>
      <c r="O59" s="67"/>
      <c r="P59" s="67"/>
      <c r="Q59" s="67"/>
      <c r="R59" s="67"/>
      <c r="S59" s="67"/>
      <c r="T59" s="67"/>
      <c r="U59" s="67"/>
      <c r="V59" s="67"/>
      <c r="W59" s="67"/>
      <c r="X59" s="67"/>
      <c r="Y59" s="47"/>
      <c r="Z59" s="47"/>
    </row>
    <row r="60" ht="11.25" customHeight="1">
      <c r="A60" s="67"/>
      <c r="B60" s="67"/>
      <c r="C60" s="67"/>
      <c r="D60" s="67"/>
      <c r="E60" s="67"/>
      <c r="F60" s="67"/>
      <c r="G60" s="67"/>
      <c r="H60" s="67"/>
      <c r="I60" s="67"/>
      <c r="J60" s="67"/>
      <c r="K60" s="67"/>
      <c r="L60" s="67"/>
      <c r="M60" s="67"/>
      <c r="N60" s="67"/>
      <c r="O60" s="67"/>
      <c r="P60" s="67"/>
      <c r="Q60" s="67"/>
      <c r="R60" s="67"/>
      <c r="S60" s="67"/>
      <c r="T60" s="67"/>
      <c r="U60" s="67"/>
      <c r="V60" s="67"/>
      <c r="W60" s="67"/>
      <c r="X60" s="67"/>
      <c r="Y60" s="47"/>
      <c r="Z60" s="47"/>
    </row>
    <row r="61" ht="11.25" customHeight="1">
      <c r="A61" s="67"/>
      <c r="B61" s="67"/>
      <c r="C61" s="67"/>
      <c r="D61" s="67"/>
      <c r="E61" s="67"/>
      <c r="F61" s="67"/>
      <c r="G61" s="67"/>
      <c r="H61" s="67"/>
      <c r="I61" s="67"/>
      <c r="J61" s="67"/>
      <c r="K61" s="67"/>
      <c r="L61" s="67"/>
      <c r="M61" s="67"/>
      <c r="N61" s="67"/>
      <c r="O61" s="67"/>
      <c r="P61" s="67"/>
      <c r="Q61" s="67"/>
      <c r="R61" s="67"/>
      <c r="S61" s="67"/>
      <c r="T61" s="67"/>
      <c r="U61" s="67"/>
      <c r="V61" s="67"/>
      <c r="W61" s="67"/>
      <c r="X61" s="67"/>
      <c r="Y61" s="47"/>
      <c r="Z61" s="47"/>
    </row>
    <row r="62" ht="11.25" customHeight="1">
      <c r="A62" s="67"/>
      <c r="B62" s="67"/>
      <c r="C62" s="67"/>
      <c r="D62" s="67"/>
      <c r="E62" s="67"/>
      <c r="F62" s="67"/>
      <c r="G62" s="67"/>
      <c r="H62" s="67"/>
      <c r="I62" s="67"/>
      <c r="J62" s="67"/>
      <c r="K62" s="67"/>
      <c r="L62" s="67"/>
      <c r="M62" s="67"/>
      <c r="N62" s="67"/>
      <c r="O62" s="67"/>
      <c r="P62" s="67"/>
      <c r="Q62" s="67"/>
      <c r="R62" s="67"/>
      <c r="S62" s="67"/>
      <c r="T62" s="67"/>
      <c r="U62" s="67"/>
      <c r="V62" s="67"/>
      <c r="W62" s="67"/>
      <c r="X62" s="67"/>
      <c r="Y62" s="47"/>
      <c r="Z62" s="47"/>
    </row>
    <row r="63" ht="11.25" customHeight="1">
      <c r="A63" s="67"/>
      <c r="B63" s="67"/>
      <c r="C63" s="67"/>
      <c r="D63" s="67"/>
      <c r="E63" s="67"/>
      <c r="F63" s="67"/>
      <c r="G63" s="67"/>
      <c r="H63" s="67"/>
      <c r="I63" s="67"/>
      <c r="J63" s="67"/>
      <c r="K63" s="67"/>
      <c r="L63" s="67"/>
      <c r="M63" s="67"/>
      <c r="N63" s="67"/>
      <c r="O63" s="67"/>
      <c r="P63" s="67"/>
      <c r="Q63" s="67"/>
      <c r="R63" s="67"/>
      <c r="S63" s="67"/>
      <c r="T63" s="67"/>
      <c r="U63" s="67"/>
      <c r="V63" s="67"/>
      <c r="W63" s="67"/>
      <c r="X63" s="67"/>
      <c r="Y63" s="47"/>
      <c r="Z63" s="47"/>
    </row>
    <row r="64" ht="11.25" customHeight="1">
      <c r="A64" s="67"/>
      <c r="B64" s="67"/>
      <c r="C64" s="67"/>
      <c r="D64" s="67"/>
      <c r="E64" s="67"/>
      <c r="F64" s="67"/>
      <c r="G64" s="67"/>
      <c r="H64" s="67"/>
      <c r="I64" s="67"/>
      <c r="J64" s="67"/>
      <c r="K64" s="67"/>
      <c r="L64" s="67"/>
      <c r="M64" s="67"/>
      <c r="N64" s="67"/>
      <c r="O64" s="67"/>
      <c r="P64" s="67"/>
      <c r="Q64" s="67"/>
      <c r="R64" s="67"/>
      <c r="S64" s="67"/>
      <c r="T64" s="67"/>
      <c r="U64" s="67"/>
      <c r="V64" s="67"/>
      <c r="W64" s="67"/>
      <c r="X64" s="67"/>
      <c r="Y64" s="47"/>
      <c r="Z64" s="47"/>
    </row>
    <row r="65" ht="11.25" customHeight="1">
      <c r="A65" s="67"/>
      <c r="B65" s="67"/>
      <c r="C65" s="67"/>
      <c r="D65" s="67"/>
      <c r="E65" s="67"/>
      <c r="F65" s="67"/>
      <c r="G65" s="67"/>
      <c r="H65" s="67"/>
      <c r="I65" s="67"/>
      <c r="J65" s="67"/>
      <c r="K65" s="67"/>
      <c r="L65" s="67"/>
      <c r="M65" s="67"/>
      <c r="N65" s="67"/>
      <c r="O65" s="67"/>
      <c r="P65" s="67"/>
      <c r="Q65" s="67"/>
      <c r="R65" s="67"/>
      <c r="S65" s="67"/>
      <c r="T65" s="67"/>
      <c r="U65" s="67"/>
      <c r="V65" s="67"/>
      <c r="W65" s="67"/>
      <c r="X65" s="67"/>
      <c r="Y65" s="47"/>
      <c r="Z65" s="47"/>
    </row>
    <row r="66" ht="11.25" customHeight="1">
      <c r="A66" s="67"/>
      <c r="B66" s="67"/>
      <c r="C66" s="67"/>
      <c r="D66" s="67"/>
      <c r="E66" s="67"/>
      <c r="F66" s="67"/>
      <c r="G66" s="67"/>
      <c r="H66" s="67"/>
      <c r="I66" s="67"/>
      <c r="J66" s="67"/>
      <c r="K66" s="67"/>
      <c r="L66" s="67"/>
      <c r="M66" s="67"/>
      <c r="N66" s="67"/>
      <c r="O66" s="67"/>
      <c r="P66" s="67"/>
      <c r="Q66" s="67"/>
      <c r="R66" s="67"/>
      <c r="S66" s="67"/>
      <c r="T66" s="67"/>
      <c r="U66" s="67"/>
      <c r="V66" s="67"/>
      <c r="W66" s="67"/>
      <c r="X66" s="67"/>
      <c r="Y66" s="47"/>
      <c r="Z66" s="47"/>
    </row>
    <row r="67" ht="11.25" customHeight="1">
      <c r="A67" s="67"/>
      <c r="B67" s="67"/>
      <c r="C67" s="67"/>
      <c r="D67" s="67"/>
      <c r="E67" s="67"/>
      <c r="F67" s="67"/>
      <c r="G67" s="67"/>
      <c r="H67" s="67"/>
      <c r="I67" s="67"/>
      <c r="J67" s="67"/>
      <c r="K67" s="67"/>
      <c r="L67" s="67"/>
      <c r="M67" s="67"/>
      <c r="N67" s="67"/>
      <c r="O67" s="67"/>
      <c r="P67" s="67"/>
      <c r="Q67" s="67"/>
      <c r="R67" s="67"/>
      <c r="S67" s="67"/>
      <c r="T67" s="67"/>
      <c r="U67" s="67"/>
      <c r="V67" s="67"/>
      <c r="W67" s="67"/>
      <c r="X67" s="67"/>
      <c r="Y67" s="47"/>
      <c r="Z67" s="47"/>
    </row>
    <row r="68" ht="11.25" customHeight="1">
      <c r="A68" s="67"/>
      <c r="B68" s="67"/>
      <c r="C68" s="67"/>
      <c r="D68" s="67"/>
      <c r="E68" s="67"/>
      <c r="F68" s="67"/>
      <c r="G68" s="67"/>
      <c r="H68" s="67"/>
      <c r="I68" s="67"/>
      <c r="J68" s="67"/>
      <c r="K68" s="67"/>
      <c r="L68" s="67"/>
      <c r="M68" s="67"/>
      <c r="N68" s="67"/>
      <c r="O68" s="67"/>
      <c r="P68" s="67"/>
      <c r="Q68" s="67"/>
      <c r="R68" s="67"/>
      <c r="S68" s="67"/>
      <c r="T68" s="67"/>
      <c r="U68" s="67"/>
      <c r="V68" s="67"/>
      <c r="W68" s="67"/>
      <c r="X68" s="67"/>
      <c r="Y68" s="47"/>
      <c r="Z68" s="47"/>
    </row>
    <row r="69" ht="11.25" customHeight="1">
      <c r="A69" s="67"/>
      <c r="B69" s="67"/>
      <c r="C69" s="67"/>
      <c r="D69" s="67"/>
      <c r="E69" s="67"/>
      <c r="F69" s="67"/>
      <c r="G69" s="67"/>
      <c r="H69" s="67"/>
      <c r="I69" s="67"/>
      <c r="J69" s="67"/>
      <c r="K69" s="67"/>
      <c r="L69" s="67"/>
      <c r="M69" s="67"/>
      <c r="N69" s="67"/>
      <c r="O69" s="67"/>
      <c r="P69" s="67"/>
      <c r="Q69" s="67"/>
      <c r="R69" s="67"/>
      <c r="S69" s="67"/>
      <c r="T69" s="67"/>
      <c r="U69" s="67"/>
      <c r="V69" s="67"/>
      <c r="W69" s="67"/>
      <c r="X69" s="67"/>
      <c r="Y69" s="47"/>
      <c r="Z69" s="47"/>
    </row>
    <row r="70" ht="11.25" customHeight="1">
      <c r="A70" s="67"/>
      <c r="B70" s="67"/>
      <c r="C70" s="67"/>
      <c r="D70" s="67"/>
      <c r="E70" s="67"/>
      <c r="F70" s="67"/>
      <c r="G70" s="67"/>
      <c r="H70" s="67"/>
      <c r="I70" s="67"/>
      <c r="J70" s="67"/>
      <c r="K70" s="67"/>
      <c r="L70" s="67"/>
      <c r="M70" s="67"/>
      <c r="N70" s="67"/>
      <c r="O70" s="67"/>
      <c r="P70" s="67"/>
      <c r="Q70" s="67"/>
      <c r="R70" s="67"/>
      <c r="S70" s="67"/>
      <c r="T70" s="67"/>
      <c r="U70" s="67"/>
      <c r="V70" s="67"/>
      <c r="W70" s="67"/>
      <c r="X70" s="67"/>
      <c r="Y70" s="47"/>
      <c r="Z70" s="47"/>
    </row>
    <row r="71" ht="11.25" customHeight="1">
      <c r="A71" s="67"/>
      <c r="B71" s="67"/>
      <c r="C71" s="67"/>
      <c r="D71" s="67"/>
      <c r="E71" s="67"/>
      <c r="F71" s="67"/>
      <c r="G71" s="67"/>
      <c r="H71" s="67"/>
      <c r="I71" s="67"/>
      <c r="J71" s="67"/>
      <c r="K71" s="67"/>
      <c r="L71" s="67"/>
      <c r="M71" s="67"/>
      <c r="N71" s="67"/>
      <c r="O71" s="67"/>
      <c r="P71" s="67"/>
      <c r="Q71" s="67"/>
      <c r="R71" s="67"/>
      <c r="S71" s="67"/>
      <c r="T71" s="67"/>
      <c r="U71" s="67"/>
      <c r="V71" s="67"/>
      <c r="W71" s="67"/>
      <c r="X71" s="67"/>
      <c r="Y71" s="47"/>
      <c r="Z71" s="47"/>
    </row>
    <row r="72" ht="11.25" customHeight="1">
      <c r="A72" s="67"/>
      <c r="B72" s="67"/>
      <c r="C72" s="67"/>
      <c r="D72" s="67"/>
      <c r="E72" s="67"/>
      <c r="F72" s="67"/>
      <c r="G72" s="67"/>
      <c r="H72" s="67"/>
      <c r="I72" s="67"/>
      <c r="J72" s="67"/>
      <c r="K72" s="67"/>
      <c r="L72" s="67"/>
      <c r="M72" s="67"/>
      <c r="N72" s="67"/>
      <c r="O72" s="67"/>
      <c r="P72" s="67"/>
      <c r="Q72" s="67"/>
      <c r="R72" s="67"/>
      <c r="S72" s="67"/>
      <c r="T72" s="67"/>
      <c r="U72" s="67"/>
      <c r="V72" s="67"/>
      <c r="W72" s="67"/>
      <c r="X72" s="67"/>
      <c r="Y72" s="47"/>
      <c r="Z72" s="47"/>
    </row>
    <row r="73" ht="11.25" customHeight="1">
      <c r="A73" s="67"/>
      <c r="B73" s="67"/>
      <c r="C73" s="67"/>
      <c r="D73" s="67"/>
      <c r="E73" s="67"/>
      <c r="F73" s="67"/>
      <c r="G73" s="67"/>
      <c r="H73" s="67"/>
      <c r="I73" s="67"/>
      <c r="J73" s="67"/>
      <c r="K73" s="67"/>
      <c r="L73" s="67"/>
      <c r="M73" s="67"/>
      <c r="N73" s="67"/>
      <c r="O73" s="67"/>
      <c r="P73" s="67"/>
      <c r="Q73" s="67"/>
      <c r="R73" s="67"/>
      <c r="S73" s="67"/>
      <c r="T73" s="67"/>
      <c r="U73" s="67"/>
      <c r="V73" s="67"/>
      <c r="W73" s="67"/>
      <c r="X73" s="67"/>
      <c r="Y73" s="47"/>
      <c r="Z73" s="47"/>
    </row>
    <row r="74" ht="11.25" customHeight="1">
      <c r="A74" s="67"/>
      <c r="B74" s="67"/>
      <c r="C74" s="67"/>
      <c r="D74" s="67"/>
      <c r="E74" s="67"/>
      <c r="F74" s="67"/>
      <c r="G74" s="67"/>
      <c r="H74" s="67"/>
      <c r="I74" s="67"/>
      <c r="J74" s="67"/>
      <c r="K74" s="67"/>
      <c r="L74" s="67"/>
      <c r="M74" s="67"/>
      <c r="N74" s="67"/>
      <c r="O74" s="67"/>
      <c r="P74" s="67"/>
      <c r="Q74" s="67"/>
      <c r="R74" s="67"/>
      <c r="S74" s="67"/>
      <c r="T74" s="67"/>
      <c r="U74" s="67"/>
      <c r="V74" s="67"/>
      <c r="W74" s="67"/>
      <c r="X74" s="67"/>
      <c r="Y74" s="47"/>
      <c r="Z74" s="47"/>
    </row>
    <row r="75" ht="11.25" customHeight="1">
      <c r="A75" s="67"/>
      <c r="B75" s="67"/>
      <c r="C75" s="67"/>
      <c r="D75" s="67"/>
      <c r="E75" s="67"/>
      <c r="F75" s="67"/>
      <c r="G75" s="67"/>
      <c r="H75" s="67"/>
      <c r="I75" s="67"/>
      <c r="J75" s="67"/>
      <c r="K75" s="67"/>
      <c r="L75" s="67"/>
      <c r="M75" s="67"/>
      <c r="N75" s="67"/>
      <c r="O75" s="67"/>
      <c r="P75" s="67"/>
      <c r="Q75" s="67"/>
      <c r="R75" s="67"/>
      <c r="S75" s="67"/>
      <c r="T75" s="67"/>
      <c r="U75" s="67"/>
      <c r="V75" s="67"/>
      <c r="W75" s="67"/>
      <c r="X75" s="67"/>
      <c r="Y75" s="47"/>
      <c r="Z75" s="47"/>
    </row>
    <row r="76" ht="11.25" customHeight="1">
      <c r="A76" s="67"/>
      <c r="B76" s="67"/>
      <c r="C76" s="67"/>
      <c r="D76" s="67"/>
      <c r="E76" s="67"/>
      <c r="F76" s="67"/>
      <c r="G76" s="67"/>
      <c r="H76" s="67"/>
      <c r="I76" s="67"/>
      <c r="J76" s="67"/>
      <c r="K76" s="67"/>
      <c r="L76" s="67"/>
      <c r="M76" s="67"/>
      <c r="N76" s="67"/>
      <c r="O76" s="67"/>
      <c r="P76" s="67"/>
      <c r="Q76" s="67"/>
      <c r="R76" s="67"/>
      <c r="S76" s="67"/>
      <c r="T76" s="67"/>
      <c r="U76" s="67"/>
      <c r="V76" s="67"/>
      <c r="W76" s="67"/>
      <c r="X76" s="67"/>
      <c r="Y76" s="47"/>
      <c r="Z76" s="47"/>
    </row>
    <row r="77" ht="11.25" customHeight="1">
      <c r="A77" s="67"/>
      <c r="B77" s="67"/>
      <c r="C77" s="67"/>
      <c r="D77" s="67"/>
      <c r="E77" s="67"/>
      <c r="F77" s="67"/>
      <c r="G77" s="67"/>
      <c r="H77" s="67"/>
      <c r="I77" s="67"/>
      <c r="J77" s="67"/>
      <c r="K77" s="67"/>
      <c r="L77" s="67"/>
      <c r="M77" s="67"/>
      <c r="N77" s="67"/>
      <c r="O77" s="67"/>
      <c r="P77" s="67"/>
      <c r="Q77" s="67"/>
      <c r="R77" s="67"/>
      <c r="S77" s="67"/>
      <c r="T77" s="67"/>
      <c r="U77" s="67"/>
      <c r="V77" s="67"/>
      <c r="W77" s="67"/>
      <c r="X77" s="67"/>
      <c r="Y77" s="47"/>
      <c r="Z77" s="47"/>
    </row>
    <row r="78" ht="11.25" customHeight="1">
      <c r="A78" s="67"/>
      <c r="B78" s="67"/>
      <c r="C78" s="67"/>
      <c r="D78" s="67"/>
      <c r="E78" s="67"/>
      <c r="F78" s="67"/>
      <c r="G78" s="67"/>
      <c r="H78" s="67"/>
      <c r="I78" s="67"/>
      <c r="J78" s="67"/>
      <c r="K78" s="67"/>
      <c r="L78" s="67"/>
      <c r="M78" s="67"/>
      <c r="N78" s="67"/>
      <c r="O78" s="67"/>
      <c r="P78" s="67"/>
      <c r="Q78" s="67"/>
      <c r="R78" s="67"/>
      <c r="S78" s="67"/>
      <c r="T78" s="67"/>
      <c r="U78" s="67"/>
      <c r="V78" s="67"/>
      <c r="W78" s="67"/>
      <c r="X78" s="67"/>
      <c r="Y78" s="47"/>
      <c r="Z78" s="47"/>
    </row>
    <row r="79" ht="11.25" customHeight="1">
      <c r="A79" s="67"/>
      <c r="B79" s="67"/>
      <c r="C79" s="67"/>
      <c r="D79" s="67"/>
      <c r="E79" s="67"/>
      <c r="F79" s="67"/>
      <c r="G79" s="67"/>
      <c r="H79" s="67"/>
      <c r="I79" s="67"/>
      <c r="J79" s="67"/>
      <c r="K79" s="67"/>
      <c r="L79" s="67"/>
      <c r="M79" s="67"/>
      <c r="N79" s="67"/>
      <c r="O79" s="67"/>
      <c r="P79" s="67"/>
      <c r="Q79" s="67"/>
      <c r="R79" s="67"/>
      <c r="S79" s="67"/>
      <c r="T79" s="67"/>
      <c r="U79" s="67"/>
      <c r="V79" s="67"/>
      <c r="W79" s="67"/>
      <c r="X79" s="67"/>
      <c r="Y79" s="47"/>
      <c r="Z79" s="47"/>
    </row>
    <row r="80" ht="11.25" customHeight="1">
      <c r="A80" s="67"/>
      <c r="B80" s="67"/>
      <c r="C80" s="67"/>
      <c r="D80" s="67"/>
      <c r="E80" s="67"/>
      <c r="F80" s="67"/>
      <c r="G80" s="67"/>
      <c r="H80" s="67"/>
      <c r="I80" s="67"/>
      <c r="J80" s="67"/>
      <c r="K80" s="67"/>
      <c r="L80" s="67"/>
      <c r="M80" s="67"/>
      <c r="N80" s="67"/>
      <c r="O80" s="67"/>
      <c r="P80" s="67"/>
      <c r="Q80" s="67"/>
      <c r="R80" s="67"/>
      <c r="S80" s="67"/>
      <c r="T80" s="67"/>
      <c r="U80" s="67"/>
      <c r="V80" s="67"/>
      <c r="W80" s="67"/>
      <c r="X80" s="67"/>
      <c r="Y80" s="47"/>
      <c r="Z80" s="47"/>
    </row>
    <row r="81" ht="11.25" customHeight="1">
      <c r="A81" s="67"/>
      <c r="B81" s="67"/>
      <c r="C81" s="67"/>
      <c r="D81" s="67"/>
      <c r="E81" s="67"/>
      <c r="F81" s="67"/>
      <c r="G81" s="67"/>
      <c r="H81" s="67"/>
      <c r="I81" s="67"/>
      <c r="J81" s="67"/>
      <c r="K81" s="67"/>
      <c r="L81" s="67"/>
      <c r="M81" s="67"/>
      <c r="N81" s="67"/>
      <c r="O81" s="67"/>
      <c r="P81" s="67"/>
      <c r="Q81" s="67"/>
      <c r="R81" s="67"/>
      <c r="S81" s="67"/>
      <c r="T81" s="67"/>
      <c r="U81" s="67"/>
      <c r="V81" s="67"/>
      <c r="W81" s="67"/>
      <c r="X81" s="67"/>
      <c r="Y81" s="47"/>
      <c r="Z81" s="47"/>
    </row>
    <row r="82" ht="11.25" customHeight="1">
      <c r="A82" s="67"/>
      <c r="B82" s="67"/>
      <c r="C82" s="67"/>
      <c r="D82" s="67"/>
      <c r="E82" s="67"/>
      <c r="F82" s="67"/>
      <c r="G82" s="67"/>
      <c r="H82" s="67"/>
      <c r="I82" s="67"/>
      <c r="J82" s="67"/>
      <c r="K82" s="67"/>
      <c r="L82" s="67"/>
      <c r="M82" s="67"/>
      <c r="N82" s="67"/>
      <c r="O82" s="67"/>
      <c r="P82" s="67"/>
      <c r="Q82" s="67"/>
      <c r="R82" s="67"/>
      <c r="S82" s="67"/>
      <c r="T82" s="67"/>
      <c r="U82" s="67"/>
      <c r="V82" s="67"/>
      <c r="W82" s="67"/>
      <c r="X82" s="67"/>
      <c r="Y82" s="47"/>
      <c r="Z82" s="47"/>
    </row>
    <row r="83" ht="11.25" customHeight="1">
      <c r="A83" s="67"/>
      <c r="B83" s="67"/>
      <c r="C83" s="67"/>
      <c r="D83" s="67"/>
      <c r="E83" s="67"/>
      <c r="F83" s="67"/>
      <c r="G83" s="67"/>
      <c r="H83" s="67"/>
      <c r="I83" s="67"/>
      <c r="J83" s="67"/>
      <c r="K83" s="67"/>
      <c r="L83" s="67"/>
      <c r="M83" s="67"/>
      <c r="N83" s="67"/>
      <c r="O83" s="67"/>
      <c r="P83" s="67"/>
      <c r="Q83" s="67"/>
      <c r="R83" s="67"/>
      <c r="S83" s="67"/>
      <c r="T83" s="67"/>
      <c r="U83" s="67"/>
      <c r="V83" s="67"/>
      <c r="W83" s="67"/>
      <c r="X83" s="67"/>
      <c r="Y83" s="47"/>
      <c r="Z83" s="47"/>
    </row>
    <row r="84" ht="11.25" customHeight="1">
      <c r="A84" s="67"/>
      <c r="B84" s="67"/>
      <c r="C84" s="67"/>
      <c r="D84" s="67"/>
      <c r="E84" s="67"/>
      <c r="F84" s="67"/>
      <c r="G84" s="67"/>
      <c r="H84" s="67"/>
      <c r="I84" s="67"/>
      <c r="J84" s="67"/>
      <c r="K84" s="67"/>
      <c r="L84" s="67"/>
      <c r="M84" s="67"/>
      <c r="N84" s="67"/>
      <c r="O84" s="67"/>
      <c r="P84" s="67"/>
      <c r="Q84" s="67"/>
      <c r="R84" s="67"/>
      <c r="S84" s="67"/>
      <c r="T84" s="67"/>
      <c r="U84" s="67"/>
      <c r="V84" s="67"/>
      <c r="W84" s="67"/>
      <c r="X84" s="67"/>
      <c r="Y84" s="47"/>
      <c r="Z84" s="47"/>
    </row>
    <row r="85" ht="11.25" customHeight="1">
      <c r="A85" s="67"/>
      <c r="B85" s="67"/>
      <c r="C85" s="67"/>
      <c r="D85" s="67"/>
      <c r="E85" s="67"/>
      <c r="F85" s="67"/>
      <c r="G85" s="67"/>
      <c r="H85" s="67"/>
      <c r="I85" s="67"/>
      <c r="J85" s="67"/>
      <c r="K85" s="67"/>
      <c r="L85" s="67"/>
      <c r="M85" s="67"/>
      <c r="N85" s="67"/>
      <c r="O85" s="67"/>
      <c r="P85" s="67"/>
      <c r="Q85" s="67"/>
      <c r="R85" s="67"/>
      <c r="S85" s="67"/>
      <c r="T85" s="67"/>
      <c r="U85" s="67"/>
      <c r="V85" s="67"/>
      <c r="W85" s="67"/>
      <c r="X85" s="67"/>
      <c r="Y85" s="47"/>
      <c r="Z85" s="47"/>
    </row>
    <row r="86" ht="11.25" customHeight="1">
      <c r="A86" s="67"/>
      <c r="B86" s="67"/>
      <c r="C86" s="67"/>
      <c r="D86" s="67"/>
      <c r="E86" s="67"/>
      <c r="F86" s="67"/>
      <c r="G86" s="67"/>
      <c r="H86" s="67"/>
      <c r="I86" s="67"/>
      <c r="J86" s="67"/>
      <c r="K86" s="67"/>
      <c r="L86" s="67"/>
      <c r="M86" s="67"/>
      <c r="N86" s="67"/>
      <c r="O86" s="67"/>
      <c r="P86" s="67"/>
      <c r="Q86" s="67"/>
      <c r="R86" s="67"/>
      <c r="S86" s="67"/>
      <c r="T86" s="67"/>
      <c r="U86" s="67"/>
      <c r="V86" s="67"/>
      <c r="W86" s="67"/>
      <c r="X86" s="67"/>
      <c r="Y86" s="47"/>
      <c r="Z86" s="47"/>
    </row>
    <row r="87" ht="11.25" customHeight="1">
      <c r="A87" s="67"/>
      <c r="B87" s="67"/>
      <c r="C87" s="67"/>
      <c r="D87" s="67"/>
      <c r="E87" s="67"/>
      <c r="F87" s="67"/>
      <c r="G87" s="67"/>
      <c r="H87" s="67"/>
      <c r="I87" s="67"/>
      <c r="J87" s="67"/>
      <c r="K87" s="67"/>
      <c r="L87" s="67"/>
      <c r="M87" s="67"/>
      <c r="N87" s="67"/>
      <c r="O87" s="67"/>
      <c r="P87" s="67"/>
      <c r="Q87" s="67"/>
      <c r="R87" s="67"/>
      <c r="S87" s="67"/>
      <c r="T87" s="67"/>
      <c r="U87" s="67"/>
      <c r="V87" s="67"/>
      <c r="W87" s="67"/>
      <c r="X87" s="67"/>
      <c r="Y87" s="47"/>
      <c r="Z87" s="47"/>
    </row>
    <row r="88" ht="11.25" customHeight="1">
      <c r="A88" s="67"/>
      <c r="B88" s="67"/>
      <c r="C88" s="67"/>
      <c r="D88" s="67"/>
      <c r="E88" s="67"/>
      <c r="F88" s="67"/>
      <c r="G88" s="67"/>
      <c r="H88" s="67"/>
      <c r="I88" s="67"/>
      <c r="J88" s="67"/>
      <c r="K88" s="67"/>
      <c r="L88" s="67"/>
      <c r="M88" s="67"/>
      <c r="N88" s="67"/>
      <c r="O88" s="67"/>
      <c r="P88" s="67"/>
      <c r="Q88" s="67"/>
      <c r="R88" s="67"/>
      <c r="S88" s="67"/>
      <c r="T88" s="67"/>
      <c r="U88" s="67"/>
      <c r="V88" s="67"/>
      <c r="W88" s="67"/>
      <c r="X88" s="67"/>
      <c r="Y88" s="47"/>
      <c r="Z88" s="47"/>
    </row>
    <row r="89" ht="11.25" customHeight="1">
      <c r="A89" s="67"/>
      <c r="B89" s="67"/>
      <c r="C89" s="67"/>
      <c r="D89" s="67"/>
      <c r="E89" s="67"/>
      <c r="F89" s="67"/>
      <c r="G89" s="67"/>
      <c r="H89" s="67"/>
      <c r="I89" s="67"/>
      <c r="J89" s="67"/>
      <c r="K89" s="67"/>
      <c r="L89" s="67"/>
      <c r="M89" s="67"/>
      <c r="N89" s="67"/>
      <c r="O89" s="67"/>
      <c r="P89" s="67"/>
      <c r="Q89" s="67"/>
      <c r="R89" s="67"/>
      <c r="S89" s="67"/>
      <c r="T89" s="67"/>
      <c r="U89" s="67"/>
      <c r="V89" s="67"/>
      <c r="W89" s="67"/>
      <c r="X89" s="67"/>
      <c r="Y89" s="47"/>
      <c r="Z89" s="47"/>
    </row>
    <row r="90" ht="11.25" customHeight="1">
      <c r="A90" s="67"/>
      <c r="B90" s="67"/>
      <c r="C90" s="67"/>
      <c r="D90" s="67"/>
      <c r="E90" s="67"/>
      <c r="F90" s="67"/>
      <c r="G90" s="67"/>
      <c r="H90" s="67"/>
      <c r="I90" s="67"/>
      <c r="J90" s="67"/>
      <c r="K90" s="67"/>
      <c r="L90" s="67"/>
      <c r="M90" s="67"/>
      <c r="N90" s="67"/>
      <c r="O90" s="67"/>
      <c r="P90" s="67"/>
      <c r="Q90" s="67"/>
      <c r="R90" s="67"/>
      <c r="S90" s="67"/>
      <c r="T90" s="67"/>
      <c r="U90" s="67"/>
      <c r="V90" s="67"/>
      <c r="W90" s="67"/>
      <c r="X90" s="67"/>
      <c r="Y90" s="47"/>
      <c r="Z90" s="47"/>
    </row>
    <row r="91" ht="11.25" customHeight="1">
      <c r="A91" s="67"/>
      <c r="B91" s="67"/>
      <c r="C91" s="67"/>
      <c r="D91" s="67"/>
      <c r="E91" s="67"/>
      <c r="F91" s="67"/>
      <c r="G91" s="67"/>
      <c r="H91" s="67"/>
      <c r="I91" s="67"/>
      <c r="J91" s="67"/>
      <c r="K91" s="67"/>
      <c r="L91" s="67"/>
      <c r="M91" s="67"/>
      <c r="N91" s="67"/>
      <c r="O91" s="67"/>
      <c r="P91" s="67"/>
      <c r="Q91" s="67"/>
      <c r="R91" s="67"/>
      <c r="S91" s="67"/>
      <c r="T91" s="67"/>
      <c r="U91" s="67"/>
      <c r="V91" s="67"/>
      <c r="W91" s="67"/>
      <c r="X91" s="67"/>
      <c r="Y91" s="47"/>
      <c r="Z91" s="47"/>
    </row>
    <row r="92" ht="11.25" customHeight="1">
      <c r="A92" s="67"/>
      <c r="B92" s="67"/>
      <c r="C92" s="67"/>
      <c r="D92" s="67"/>
      <c r="E92" s="67"/>
      <c r="F92" s="67"/>
      <c r="G92" s="67"/>
      <c r="H92" s="67"/>
      <c r="I92" s="67"/>
      <c r="J92" s="67"/>
      <c r="K92" s="67"/>
      <c r="L92" s="67"/>
      <c r="M92" s="67"/>
      <c r="N92" s="67"/>
      <c r="O92" s="67"/>
      <c r="P92" s="67"/>
      <c r="Q92" s="67"/>
      <c r="R92" s="67"/>
      <c r="S92" s="67"/>
      <c r="T92" s="67"/>
      <c r="U92" s="67"/>
      <c r="V92" s="67"/>
      <c r="W92" s="67"/>
      <c r="X92" s="67"/>
      <c r="Y92" s="47"/>
      <c r="Z92" s="47"/>
    </row>
    <row r="93" ht="11.25" customHeight="1">
      <c r="A93" s="67"/>
      <c r="B93" s="67"/>
      <c r="C93" s="67"/>
      <c r="D93" s="67"/>
      <c r="E93" s="67"/>
      <c r="F93" s="67"/>
      <c r="G93" s="67"/>
      <c r="H93" s="67"/>
      <c r="I93" s="67"/>
      <c r="J93" s="67"/>
      <c r="K93" s="67"/>
      <c r="L93" s="67"/>
      <c r="M93" s="67"/>
      <c r="N93" s="67"/>
      <c r="O93" s="67"/>
      <c r="P93" s="67"/>
      <c r="Q93" s="67"/>
      <c r="R93" s="67"/>
      <c r="S93" s="67"/>
      <c r="T93" s="67"/>
      <c r="U93" s="67"/>
      <c r="V93" s="67"/>
      <c r="W93" s="67"/>
      <c r="X93" s="67"/>
      <c r="Y93" s="47"/>
      <c r="Z93" s="47"/>
    </row>
    <row r="94" ht="11.25" customHeight="1">
      <c r="A94" s="67"/>
      <c r="B94" s="67"/>
      <c r="C94" s="67"/>
      <c r="D94" s="67"/>
      <c r="E94" s="67"/>
      <c r="F94" s="67"/>
      <c r="G94" s="67"/>
      <c r="H94" s="67"/>
      <c r="I94" s="67"/>
      <c r="J94" s="67"/>
      <c r="K94" s="67"/>
      <c r="L94" s="67"/>
      <c r="M94" s="67"/>
      <c r="N94" s="67"/>
      <c r="O94" s="67"/>
      <c r="P94" s="67"/>
      <c r="Q94" s="67"/>
      <c r="R94" s="67"/>
      <c r="S94" s="67"/>
      <c r="T94" s="67"/>
      <c r="U94" s="67"/>
      <c r="V94" s="67"/>
      <c r="W94" s="67"/>
      <c r="X94" s="67"/>
      <c r="Y94" s="47"/>
      <c r="Z94" s="47"/>
    </row>
    <row r="95" ht="11.25" customHeight="1">
      <c r="A95" s="67"/>
      <c r="B95" s="67"/>
      <c r="C95" s="67"/>
      <c r="D95" s="67"/>
      <c r="E95" s="67"/>
      <c r="F95" s="67"/>
      <c r="G95" s="67"/>
      <c r="H95" s="67"/>
      <c r="I95" s="67"/>
      <c r="J95" s="67"/>
      <c r="K95" s="67"/>
      <c r="L95" s="67"/>
      <c r="M95" s="67"/>
      <c r="N95" s="67"/>
      <c r="O95" s="67"/>
      <c r="P95" s="67"/>
      <c r="Q95" s="67"/>
      <c r="R95" s="67"/>
      <c r="S95" s="67"/>
      <c r="T95" s="67"/>
      <c r="U95" s="67"/>
      <c r="V95" s="67"/>
      <c r="W95" s="67"/>
      <c r="X95" s="67"/>
      <c r="Y95" s="47"/>
      <c r="Z95" s="47"/>
    </row>
    <row r="96" ht="11.25" customHeight="1">
      <c r="A96" s="67"/>
      <c r="B96" s="67"/>
      <c r="C96" s="67"/>
      <c r="D96" s="67"/>
      <c r="E96" s="67"/>
      <c r="F96" s="67"/>
      <c r="G96" s="67"/>
      <c r="H96" s="67"/>
      <c r="I96" s="67"/>
      <c r="J96" s="67"/>
      <c r="K96" s="67"/>
      <c r="L96" s="67"/>
      <c r="M96" s="67"/>
      <c r="N96" s="67"/>
      <c r="O96" s="67"/>
      <c r="P96" s="67"/>
      <c r="Q96" s="67"/>
      <c r="R96" s="67"/>
      <c r="S96" s="67"/>
      <c r="T96" s="67"/>
      <c r="U96" s="67"/>
      <c r="V96" s="67"/>
      <c r="W96" s="67"/>
      <c r="X96" s="67"/>
      <c r="Y96" s="47"/>
      <c r="Z96" s="47"/>
    </row>
    <row r="97" ht="11.25" customHeight="1">
      <c r="A97" s="67"/>
      <c r="B97" s="67"/>
      <c r="C97" s="67"/>
      <c r="D97" s="67"/>
      <c r="E97" s="67"/>
      <c r="F97" s="67"/>
      <c r="G97" s="67"/>
      <c r="H97" s="67"/>
      <c r="I97" s="67"/>
      <c r="J97" s="67"/>
      <c r="K97" s="67"/>
      <c r="L97" s="67"/>
      <c r="M97" s="67"/>
      <c r="N97" s="67"/>
      <c r="O97" s="67"/>
      <c r="P97" s="67"/>
      <c r="Q97" s="67"/>
      <c r="R97" s="67"/>
      <c r="S97" s="67"/>
      <c r="T97" s="67"/>
      <c r="U97" s="67"/>
      <c r="V97" s="67"/>
      <c r="W97" s="67"/>
      <c r="X97" s="67"/>
      <c r="Y97" s="47"/>
      <c r="Z97" s="47"/>
    </row>
    <row r="98" ht="11.25" customHeight="1">
      <c r="A98" s="67"/>
      <c r="B98" s="67"/>
      <c r="C98" s="67"/>
      <c r="D98" s="67"/>
      <c r="E98" s="67"/>
      <c r="F98" s="67"/>
      <c r="G98" s="67"/>
      <c r="H98" s="67"/>
      <c r="I98" s="67"/>
      <c r="J98" s="67"/>
      <c r="K98" s="67"/>
      <c r="L98" s="67"/>
      <c r="M98" s="67"/>
      <c r="N98" s="67"/>
      <c r="O98" s="67"/>
      <c r="P98" s="67"/>
      <c r="Q98" s="67"/>
      <c r="R98" s="67"/>
      <c r="S98" s="67"/>
      <c r="T98" s="67"/>
      <c r="U98" s="67"/>
      <c r="V98" s="67"/>
      <c r="W98" s="67"/>
      <c r="X98" s="67"/>
      <c r="Y98" s="47"/>
      <c r="Z98" s="47"/>
    </row>
    <row r="99" ht="11.25" customHeight="1">
      <c r="A99" s="67"/>
      <c r="B99" s="67"/>
      <c r="C99" s="67"/>
      <c r="D99" s="67"/>
      <c r="E99" s="67"/>
      <c r="F99" s="67"/>
      <c r="G99" s="67"/>
      <c r="H99" s="67"/>
      <c r="I99" s="67"/>
      <c r="J99" s="67"/>
      <c r="K99" s="67"/>
      <c r="L99" s="67"/>
      <c r="M99" s="67"/>
      <c r="N99" s="67"/>
      <c r="O99" s="67"/>
      <c r="P99" s="67"/>
      <c r="Q99" s="67"/>
      <c r="R99" s="67"/>
      <c r="S99" s="67"/>
      <c r="T99" s="67"/>
      <c r="U99" s="67"/>
      <c r="V99" s="67"/>
      <c r="W99" s="67"/>
      <c r="X99" s="67"/>
      <c r="Y99" s="47"/>
      <c r="Z99" s="47"/>
    </row>
    <row r="100" ht="11.25" customHeight="1">
      <c r="A100" s="67"/>
      <c r="B100" s="67"/>
      <c r="C100" s="67"/>
      <c r="D100" s="67"/>
      <c r="E100" s="67"/>
      <c r="F100" s="67"/>
      <c r="G100" s="67"/>
      <c r="H100" s="67"/>
      <c r="I100" s="67"/>
      <c r="J100" s="67"/>
      <c r="K100" s="67"/>
      <c r="L100" s="67"/>
      <c r="M100" s="67"/>
      <c r="N100" s="67"/>
      <c r="O100" s="67"/>
      <c r="P100" s="67"/>
      <c r="Q100" s="67"/>
      <c r="R100" s="67"/>
      <c r="S100" s="67"/>
      <c r="T100" s="67"/>
      <c r="U100" s="67"/>
      <c r="V100" s="67"/>
      <c r="W100" s="67"/>
      <c r="X100" s="67"/>
      <c r="Y100" s="47"/>
      <c r="Z100" s="47"/>
    </row>
    <row r="101" ht="11.25" customHeight="1">
      <c r="A101" s="67"/>
      <c r="B101" s="67"/>
      <c r="C101" s="67"/>
      <c r="D101" s="67"/>
      <c r="E101" s="67"/>
      <c r="F101" s="67"/>
      <c r="G101" s="67"/>
      <c r="H101" s="67"/>
      <c r="I101" s="67"/>
      <c r="J101" s="67"/>
      <c r="K101" s="67"/>
      <c r="L101" s="67"/>
      <c r="M101" s="67"/>
      <c r="N101" s="67"/>
      <c r="O101" s="67"/>
      <c r="P101" s="67"/>
      <c r="Q101" s="67"/>
      <c r="R101" s="67"/>
      <c r="S101" s="67"/>
      <c r="T101" s="67"/>
      <c r="U101" s="67"/>
      <c r="V101" s="67"/>
      <c r="W101" s="67"/>
      <c r="X101" s="67"/>
      <c r="Y101" s="47"/>
      <c r="Z101" s="47"/>
    </row>
    <row r="102" ht="11.25" customHeight="1">
      <c r="A102" s="67"/>
      <c r="B102" s="67"/>
      <c r="C102" s="67"/>
      <c r="D102" s="67"/>
      <c r="E102" s="67"/>
      <c r="F102" s="67"/>
      <c r="G102" s="67"/>
      <c r="H102" s="67"/>
      <c r="I102" s="67"/>
      <c r="J102" s="67"/>
      <c r="K102" s="67"/>
      <c r="L102" s="67"/>
      <c r="M102" s="67"/>
      <c r="N102" s="67"/>
      <c r="O102" s="67"/>
      <c r="P102" s="67"/>
      <c r="Q102" s="67"/>
      <c r="R102" s="67"/>
      <c r="S102" s="67"/>
      <c r="T102" s="67"/>
      <c r="U102" s="67"/>
      <c r="V102" s="67"/>
      <c r="W102" s="67"/>
      <c r="X102" s="67"/>
      <c r="Y102" s="47"/>
      <c r="Z102" s="47"/>
    </row>
    <row r="103" ht="11.25" customHeight="1">
      <c r="A103" s="67"/>
      <c r="B103" s="67"/>
      <c r="C103" s="67"/>
      <c r="D103" s="67"/>
      <c r="E103" s="67"/>
      <c r="F103" s="67"/>
      <c r="G103" s="67"/>
      <c r="H103" s="67"/>
      <c r="I103" s="67"/>
      <c r="J103" s="67"/>
      <c r="K103" s="67"/>
      <c r="L103" s="67"/>
      <c r="M103" s="67"/>
      <c r="N103" s="67"/>
      <c r="O103" s="67"/>
      <c r="P103" s="67"/>
      <c r="Q103" s="67"/>
      <c r="R103" s="67"/>
      <c r="S103" s="67"/>
      <c r="T103" s="67"/>
      <c r="U103" s="67"/>
      <c r="V103" s="67"/>
      <c r="W103" s="67"/>
      <c r="X103" s="67"/>
      <c r="Y103" s="47"/>
      <c r="Z103" s="47"/>
    </row>
    <row r="104" ht="11.25" customHeight="1">
      <c r="A104" s="67"/>
      <c r="B104" s="67"/>
      <c r="C104" s="67"/>
      <c r="D104" s="67"/>
      <c r="E104" s="67"/>
      <c r="F104" s="67"/>
      <c r="G104" s="67"/>
      <c r="H104" s="67"/>
      <c r="I104" s="67"/>
      <c r="J104" s="67"/>
      <c r="K104" s="67"/>
      <c r="L104" s="67"/>
      <c r="M104" s="67"/>
      <c r="N104" s="67"/>
      <c r="O104" s="67"/>
      <c r="P104" s="67"/>
      <c r="Q104" s="67"/>
      <c r="R104" s="67"/>
      <c r="S104" s="67"/>
      <c r="T104" s="67"/>
      <c r="U104" s="67"/>
      <c r="V104" s="67"/>
      <c r="W104" s="67"/>
      <c r="X104" s="67"/>
      <c r="Y104" s="47"/>
      <c r="Z104" s="47"/>
    </row>
    <row r="105" ht="11.25" customHeight="1">
      <c r="A105" s="67"/>
      <c r="B105" s="67"/>
      <c r="C105" s="67"/>
      <c r="D105" s="67"/>
      <c r="E105" s="67"/>
      <c r="F105" s="67"/>
      <c r="G105" s="67"/>
      <c r="H105" s="67"/>
      <c r="I105" s="67"/>
      <c r="J105" s="67"/>
      <c r="K105" s="67"/>
      <c r="L105" s="67"/>
      <c r="M105" s="67"/>
      <c r="N105" s="67"/>
      <c r="O105" s="67"/>
      <c r="P105" s="67"/>
      <c r="Q105" s="67"/>
      <c r="R105" s="67"/>
      <c r="S105" s="67"/>
      <c r="T105" s="67"/>
      <c r="U105" s="67"/>
      <c r="V105" s="67"/>
      <c r="W105" s="67"/>
      <c r="X105" s="67"/>
      <c r="Y105" s="47"/>
      <c r="Z105" s="47"/>
    </row>
    <row r="106" ht="11.25" customHeight="1">
      <c r="A106" s="67"/>
      <c r="B106" s="67"/>
      <c r="C106" s="67"/>
      <c r="D106" s="67"/>
      <c r="E106" s="67"/>
      <c r="F106" s="67"/>
      <c r="G106" s="67"/>
      <c r="H106" s="67"/>
      <c r="I106" s="67"/>
      <c r="J106" s="67"/>
      <c r="K106" s="67"/>
      <c r="L106" s="67"/>
      <c r="M106" s="67"/>
      <c r="N106" s="67"/>
      <c r="O106" s="67"/>
      <c r="P106" s="67"/>
      <c r="Q106" s="67"/>
      <c r="R106" s="67"/>
      <c r="S106" s="67"/>
      <c r="T106" s="67"/>
      <c r="U106" s="67"/>
      <c r="V106" s="67"/>
      <c r="W106" s="67"/>
      <c r="X106" s="67"/>
      <c r="Y106" s="47"/>
      <c r="Z106" s="47"/>
    </row>
    <row r="107" ht="11.25" customHeight="1">
      <c r="A107" s="67"/>
      <c r="B107" s="67"/>
      <c r="C107" s="67"/>
      <c r="D107" s="67"/>
      <c r="E107" s="67"/>
      <c r="F107" s="67"/>
      <c r="G107" s="67"/>
      <c r="H107" s="67"/>
      <c r="I107" s="67"/>
      <c r="J107" s="67"/>
      <c r="K107" s="67"/>
      <c r="L107" s="67"/>
      <c r="M107" s="67"/>
      <c r="N107" s="67"/>
      <c r="O107" s="67"/>
      <c r="P107" s="67"/>
      <c r="Q107" s="67"/>
      <c r="R107" s="67"/>
      <c r="S107" s="67"/>
      <c r="T107" s="67"/>
      <c r="U107" s="67"/>
      <c r="V107" s="67"/>
      <c r="W107" s="67"/>
      <c r="X107" s="67"/>
      <c r="Y107" s="47"/>
      <c r="Z107" s="47"/>
    </row>
    <row r="108" ht="11.25" customHeight="1">
      <c r="A108" s="67"/>
      <c r="B108" s="67"/>
      <c r="C108" s="67"/>
      <c r="D108" s="67"/>
      <c r="E108" s="67"/>
      <c r="F108" s="67"/>
      <c r="G108" s="67"/>
      <c r="H108" s="67"/>
      <c r="I108" s="67"/>
      <c r="J108" s="67"/>
      <c r="K108" s="67"/>
      <c r="L108" s="67"/>
      <c r="M108" s="67"/>
      <c r="N108" s="67"/>
      <c r="O108" s="67"/>
      <c r="P108" s="67"/>
      <c r="Q108" s="67"/>
      <c r="R108" s="67"/>
      <c r="S108" s="67"/>
      <c r="T108" s="67"/>
      <c r="U108" s="67"/>
      <c r="V108" s="67"/>
      <c r="W108" s="67"/>
      <c r="X108" s="67"/>
      <c r="Y108" s="47"/>
      <c r="Z108" s="47"/>
    </row>
    <row r="109" ht="11.25" customHeight="1">
      <c r="A109" s="67"/>
      <c r="B109" s="67"/>
      <c r="C109" s="67"/>
      <c r="D109" s="67"/>
      <c r="E109" s="67"/>
      <c r="F109" s="67"/>
      <c r="G109" s="67"/>
      <c r="H109" s="67"/>
      <c r="I109" s="67"/>
      <c r="J109" s="67"/>
      <c r="K109" s="67"/>
      <c r="L109" s="67"/>
      <c r="M109" s="67"/>
      <c r="N109" s="67"/>
      <c r="O109" s="67"/>
      <c r="P109" s="67"/>
      <c r="Q109" s="67"/>
      <c r="R109" s="67"/>
      <c r="S109" s="67"/>
      <c r="T109" s="67"/>
      <c r="U109" s="67"/>
      <c r="V109" s="67"/>
      <c r="W109" s="67"/>
      <c r="X109" s="67"/>
      <c r="Y109" s="47"/>
      <c r="Z109" s="47"/>
    </row>
    <row r="110" ht="11.25" customHeight="1">
      <c r="A110" s="67"/>
      <c r="B110" s="67"/>
      <c r="C110" s="67"/>
      <c r="D110" s="67"/>
      <c r="E110" s="67"/>
      <c r="F110" s="67"/>
      <c r="G110" s="67"/>
      <c r="H110" s="67"/>
      <c r="I110" s="67"/>
      <c r="J110" s="67"/>
      <c r="K110" s="67"/>
      <c r="L110" s="67"/>
      <c r="M110" s="67"/>
      <c r="N110" s="67"/>
      <c r="O110" s="67"/>
      <c r="P110" s="67"/>
      <c r="Q110" s="67"/>
      <c r="R110" s="67"/>
      <c r="S110" s="67"/>
      <c r="T110" s="67"/>
      <c r="U110" s="67"/>
      <c r="V110" s="67"/>
      <c r="W110" s="67"/>
      <c r="X110" s="67"/>
      <c r="Y110" s="47"/>
      <c r="Z110" s="47"/>
    </row>
    <row r="111" ht="11.25" customHeight="1">
      <c r="A111" s="67"/>
      <c r="B111" s="67"/>
      <c r="C111" s="67"/>
      <c r="D111" s="67"/>
      <c r="E111" s="67"/>
      <c r="F111" s="67"/>
      <c r="G111" s="67"/>
      <c r="H111" s="67"/>
      <c r="I111" s="67"/>
      <c r="J111" s="67"/>
      <c r="K111" s="67"/>
      <c r="L111" s="67"/>
      <c r="M111" s="67"/>
      <c r="N111" s="67"/>
      <c r="O111" s="67"/>
      <c r="P111" s="67"/>
      <c r="Q111" s="67"/>
      <c r="R111" s="67"/>
      <c r="S111" s="67"/>
      <c r="T111" s="67"/>
      <c r="U111" s="67"/>
      <c r="V111" s="67"/>
      <c r="W111" s="67"/>
      <c r="X111" s="67"/>
      <c r="Y111" s="47"/>
      <c r="Z111" s="47"/>
    </row>
    <row r="112" ht="11.25" customHeight="1">
      <c r="A112" s="67"/>
      <c r="B112" s="67"/>
      <c r="C112" s="67"/>
      <c r="D112" s="67"/>
      <c r="E112" s="67"/>
      <c r="F112" s="67"/>
      <c r="G112" s="67"/>
      <c r="H112" s="67"/>
      <c r="I112" s="67"/>
      <c r="J112" s="67"/>
      <c r="K112" s="67"/>
      <c r="L112" s="67"/>
      <c r="M112" s="67"/>
      <c r="N112" s="67"/>
      <c r="O112" s="67"/>
      <c r="P112" s="67"/>
      <c r="Q112" s="67"/>
      <c r="R112" s="67"/>
      <c r="S112" s="67"/>
      <c r="T112" s="67"/>
      <c r="U112" s="67"/>
      <c r="V112" s="67"/>
      <c r="W112" s="67"/>
      <c r="X112" s="67"/>
      <c r="Y112" s="47"/>
      <c r="Z112" s="47"/>
    </row>
    <row r="113" ht="11.25" customHeight="1">
      <c r="A113" s="67"/>
      <c r="B113" s="67"/>
      <c r="C113" s="67"/>
      <c r="D113" s="67"/>
      <c r="E113" s="67"/>
      <c r="F113" s="67"/>
      <c r="G113" s="67"/>
      <c r="H113" s="67"/>
      <c r="I113" s="67"/>
      <c r="J113" s="67"/>
      <c r="K113" s="67"/>
      <c r="L113" s="67"/>
      <c r="M113" s="67"/>
      <c r="N113" s="67"/>
      <c r="O113" s="67"/>
      <c r="P113" s="67"/>
      <c r="Q113" s="67"/>
      <c r="R113" s="67"/>
      <c r="S113" s="67"/>
      <c r="T113" s="67"/>
      <c r="U113" s="67"/>
      <c r="V113" s="67"/>
      <c r="W113" s="67"/>
      <c r="X113" s="67"/>
      <c r="Y113" s="47"/>
      <c r="Z113" s="47"/>
    </row>
    <row r="114" ht="11.25" customHeight="1">
      <c r="A114" s="67"/>
      <c r="B114" s="67"/>
      <c r="C114" s="67"/>
      <c r="D114" s="67"/>
      <c r="E114" s="67"/>
      <c r="F114" s="67"/>
      <c r="G114" s="67"/>
      <c r="H114" s="67"/>
      <c r="I114" s="67"/>
      <c r="J114" s="67"/>
      <c r="K114" s="67"/>
      <c r="L114" s="67"/>
      <c r="M114" s="67"/>
      <c r="N114" s="67"/>
      <c r="O114" s="67"/>
      <c r="P114" s="67"/>
      <c r="Q114" s="67"/>
      <c r="R114" s="67"/>
      <c r="S114" s="67"/>
      <c r="T114" s="67"/>
      <c r="U114" s="67"/>
      <c r="V114" s="67"/>
      <c r="W114" s="67"/>
      <c r="X114" s="67"/>
      <c r="Y114" s="47"/>
      <c r="Z114" s="47"/>
    </row>
    <row r="115" ht="11.25" customHeight="1">
      <c r="A115" s="67"/>
      <c r="B115" s="67"/>
      <c r="C115" s="67"/>
      <c r="D115" s="67"/>
      <c r="E115" s="67"/>
      <c r="F115" s="67"/>
      <c r="G115" s="67"/>
      <c r="H115" s="67"/>
      <c r="I115" s="67"/>
      <c r="J115" s="67"/>
      <c r="K115" s="67"/>
      <c r="L115" s="67"/>
      <c r="M115" s="67"/>
      <c r="N115" s="67"/>
      <c r="O115" s="67"/>
      <c r="P115" s="67"/>
      <c r="Q115" s="67"/>
      <c r="R115" s="67"/>
      <c r="S115" s="67"/>
      <c r="T115" s="67"/>
      <c r="U115" s="67"/>
      <c r="V115" s="67"/>
      <c r="W115" s="67"/>
      <c r="X115" s="67"/>
      <c r="Y115" s="47"/>
      <c r="Z115" s="47"/>
    </row>
    <row r="116" ht="11.25" customHeight="1">
      <c r="A116" s="67"/>
      <c r="B116" s="67"/>
      <c r="C116" s="67"/>
      <c r="D116" s="67"/>
      <c r="E116" s="67"/>
      <c r="F116" s="67"/>
      <c r="G116" s="67"/>
      <c r="H116" s="67"/>
      <c r="I116" s="67"/>
      <c r="J116" s="67"/>
      <c r="K116" s="67"/>
      <c r="L116" s="67"/>
      <c r="M116" s="67"/>
      <c r="N116" s="67"/>
      <c r="O116" s="67"/>
      <c r="P116" s="67"/>
      <c r="Q116" s="67"/>
      <c r="R116" s="67"/>
      <c r="S116" s="67"/>
      <c r="T116" s="67"/>
      <c r="U116" s="67"/>
      <c r="V116" s="67"/>
      <c r="W116" s="67"/>
      <c r="X116" s="67"/>
      <c r="Y116" s="47"/>
      <c r="Z116" s="47"/>
    </row>
    <row r="117" ht="11.25" customHeight="1">
      <c r="A117" s="67"/>
      <c r="B117" s="67"/>
      <c r="C117" s="67"/>
      <c r="D117" s="67"/>
      <c r="E117" s="67"/>
      <c r="F117" s="67"/>
      <c r="G117" s="67"/>
      <c r="H117" s="67"/>
      <c r="I117" s="67"/>
      <c r="J117" s="67"/>
      <c r="K117" s="67"/>
      <c r="L117" s="67"/>
      <c r="M117" s="67"/>
      <c r="N117" s="67"/>
      <c r="O117" s="67"/>
      <c r="P117" s="67"/>
      <c r="Q117" s="67"/>
      <c r="R117" s="67"/>
      <c r="S117" s="67"/>
      <c r="T117" s="67"/>
      <c r="U117" s="67"/>
      <c r="V117" s="67"/>
      <c r="W117" s="67"/>
      <c r="X117" s="67"/>
      <c r="Y117" s="47"/>
      <c r="Z117" s="47"/>
    </row>
    <row r="118" ht="11.25" customHeight="1">
      <c r="A118" s="67"/>
      <c r="B118" s="67"/>
      <c r="C118" s="67"/>
      <c r="D118" s="67"/>
      <c r="E118" s="67"/>
      <c r="F118" s="67"/>
      <c r="G118" s="67"/>
      <c r="H118" s="67"/>
      <c r="I118" s="67"/>
      <c r="J118" s="67"/>
      <c r="K118" s="67"/>
      <c r="L118" s="67"/>
      <c r="M118" s="67"/>
      <c r="N118" s="67"/>
      <c r="O118" s="67"/>
      <c r="P118" s="67"/>
      <c r="Q118" s="67"/>
      <c r="R118" s="67"/>
      <c r="S118" s="67"/>
      <c r="T118" s="67"/>
      <c r="U118" s="67"/>
      <c r="V118" s="67"/>
      <c r="W118" s="67"/>
      <c r="X118" s="67"/>
      <c r="Y118" s="47"/>
      <c r="Z118" s="47"/>
    </row>
    <row r="119" ht="11.25" customHeight="1">
      <c r="A119" s="67"/>
      <c r="B119" s="67"/>
      <c r="C119" s="67"/>
      <c r="D119" s="67"/>
      <c r="E119" s="67"/>
      <c r="F119" s="67"/>
      <c r="G119" s="67"/>
      <c r="H119" s="67"/>
      <c r="I119" s="67"/>
      <c r="J119" s="67"/>
      <c r="K119" s="67"/>
      <c r="L119" s="67"/>
      <c r="M119" s="67"/>
      <c r="N119" s="67"/>
      <c r="O119" s="67"/>
      <c r="P119" s="67"/>
      <c r="Q119" s="67"/>
      <c r="R119" s="67"/>
      <c r="S119" s="67"/>
      <c r="T119" s="67"/>
      <c r="U119" s="67"/>
      <c r="V119" s="67"/>
      <c r="W119" s="67"/>
      <c r="X119" s="67"/>
      <c r="Y119" s="47"/>
      <c r="Z119" s="47"/>
    </row>
    <row r="120" ht="11.25" customHeight="1">
      <c r="A120" s="67"/>
      <c r="B120" s="67"/>
      <c r="C120" s="67"/>
      <c r="D120" s="67"/>
      <c r="E120" s="67"/>
      <c r="F120" s="67"/>
      <c r="G120" s="67"/>
      <c r="H120" s="67"/>
      <c r="I120" s="67"/>
      <c r="J120" s="67"/>
      <c r="K120" s="67"/>
      <c r="L120" s="67"/>
      <c r="M120" s="67"/>
      <c r="N120" s="67"/>
      <c r="O120" s="67"/>
      <c r="P120" s="67"/>
      <c r="Q120" s="67"/>
      <c r="R120" s="67"/>
      <c r="S120" s="67"/>
      <c r="T120" s="67"/>
      <c r="U120" s="67"/>
      <c r="V120" s="67"/>
      <c r="W120" s="67"/>
      <c r="X120" s="67"/>
      <c r="Y120" s="47"/>
      <c r="Z120" s="47"/>
    </row>
    <row r="121" ht="11.25" customHeight="1">
      <c r="A121" s="67"/>
      <c r="B121" s="67"/>
      <c r="C121" s="67"/>
      <c r="D121" s="67"/>
      <c r="E121" s="67"/>
      <c r="F121" s="67"/>
      <c r="G121" s="67"/>
      <c r="H121" s="67"/>
      <c r="I121" s="67"/>
      <c r="J121" s="67"/>
      <c r="K121" s="67"/>
      <c r="L121" s="67"/>
      <c r="M121" s="67"/>
      <c r="N121" s="67"/>
      <c r="O121" s="67"/>
      <c r="P121" s="67"/>
      <c r="Q121" s="67"/>
      <c r="R121" s="67"/>
      <c r="S121" s="67"/>
      <c r="T121" s="67"/>
      <c r="U121" s="67"/>
      <c r="V121" s="67"/>
      <c r="W121" s="67"/>
      <c r="X121" s="67"/>
      <c r="Y121" s="47"/>
      <c r="Z121" s="47"/>
    </row>
    <row r="122" ht="11.25" customHeight="1">
      <c r="A122" s="67"/>
      <c r="B122" s="67"/>
      <c r="C122" s="67"/>
      <c r="D122" s="67"/>
      <c r="E122" s="67"/>
      <c r="F122" s="67"/>
      <c r="G122" s="67"/>
      <c r="H122" s="67"/>
      <c r="I122" s="67"/>
      <c r="J122" s="67"/>
      <c r="K122" s="67"/>
      <c r="L122" s="67"/>
      <c r="M122" s="67"/>
      <c r="N122" s="67"/>
      <c r="O122" s="67"/>
      <c r="P122" s="67"/>
      <c r="Q122" s="67"/>
      <c r="R122" s="67"/>
      <c r="S122" s="67"/>
      <c r="T122" s="67"/>
      <c r="U122" s="67"/>
      <c r="V122" s="67"/>
      <c r="W122" s="67"/>
      <c r="X122" s="67"/>
      <c r="Y122" s="47"/>
      <c r="Z122" s="47"/>
    </row>
    <row r="123" ht="11.25" customHeight="1">
      <c r="A123" s="67"/>
      <c r="B123" s="67"/>
      <c r="C123" s="67"/>
      <c r="D123" s="67"/>
      <c r="E123" s="67"/>
      <c r="F123" s="67"/>
      <c r="G123" s="67"/>
      <c r="H123" s="67"/>
      <c r="I123" s="67"/>
      <c r="J123" s="67"/>
      <c r="K123" s="67"/>
      <c r="L123" s="67"/>
      <c r="M123" s="67"/>
      <c r="N123" s="67"/>
      <c r="O123" s="67"/>
      <c r="P123" s="67"/>
      <c r="Q123" s="67"/>
      <c r="R123" s="67"/>
      <c r="S123" s="67"/>
      <c r="T123" s="67"/>
      <c r="U123" s="67"/>
      <c r="V123" s="67"/>
      <c r="W123" s="67"/>
      <c r="X123" s="67"/>
      <c r="Y123" s="47"/>
      <c r="Z123" s="47"/>
    </row>
    <row r="124" ht="11.25" customHeight="1">
      <c r="A124" s="67"/>
      <c r="B124" s="67"/>
      <c r="C124" s="67"/>
      <c r="D124" s="67"/>
      <c r="E124" s="67"/>
      <c r="F124" s="67"/>
      <c r="G124" s="67"/>
      <c r="H124" s="67"/>
      <c r="I124" s="67"/>
      <c r="J124" s="67"/>
      <c r="K124" s="67"/>
      <c r="L124" s="67"/>
      <c r="M124" s="67"/>
      <c r="N124" s="67"/>
      <c r="O124" s="67"/>
      <c r="P124" s="67"/>
      <c r="Q124" s="67"/>
      <c r="R124" s="67"/>
      <c r="S124" s="67"/>
      <c r="T124" s="67"/>
      <c r="U124" s="67"/>
      <c r="V124" s="67"/>
      <c r="W124" s="67"/>
      <c r="X124" s="67"/>
      <c r="Y124" s="47"/>
      <c r="Z124" s="47"/>
    </row>
    <row r="125" ht="11.25" customHeight="1">
      <c r="A125" s="67"/>
      <c r="B125" s="67"/>
      <c r="C125" s="67"/>
      <c r="D125" s="67"/>
      <c r="E125" s="67"/>
      <c r="F125" s="67"/>
      <c r="G125" s="67"/>
      <c r="H125" s="67"/>
      <c r="I125" s="67"/>
      <c r="J125" s="67"/>
      <c r="K125" s="67"/>
      <c r="L125" s="67"/>
      <c r="M125" s="67"/>
      <c r="N125" s="67"/>
      <c r="O125" s="67"/>
      <c r="P125" s="67"/>
      <c r="Q125" s="67"/>
      <c r="R125" s="67"/>
      <c r="S125" s="67"/>
      <c r="T125" s="67"/>
      <c r="U125" s="67"/>
      <c r="V125" s="67"/>
      <c r="W125" s="67"/>
      <c r="X125" s="67"/>
      <c r="Y125" s="47"/>
      <c r="Z125" s="47"/>
    </row>
    <row r="126" ht="11.25" customHeight="1">
      <c r="A126" s="67"/>
      <c r="B126" s="67"/>
      <c r="C126" s="67"/>
      <c r="D126" s="67"/>
      <c r="E126" s="67"/>
      <c r="F126" s="67"/>
      <c r="G126" s="67"/>
      <c r="H126" s="67"/>
      <c r="I126" s="67"/>
      <c r="J126" s="67"/>
      <c r="K126" s="67"/>
      <c r="L126" s="67"/>
      <c r="M126" s="67"/>
      <c r="N126" s="67"/>
      <c r="O126" s="67"/>
      <c r="P126" s="67"/>
      <c r="Q126" s="67"/>
      <c r="R126" s="67"/>
      <c r="S126" s="67"/>
      <c r="T126" s="67"/>
      <c r="U126" s="67"/>
      <c r="V126" s="67"/>
      <c r="W126" s="67"/>
      <c r="X126" s="67"/>
      <c r="Y126" s="47"/>
      <c r="Z126" s="47"/>
    </row>
    <row r="127" ht="11.25" customHeight="1">
      <c r="A127" s="67"/>
      <c r="B127" s="67"/>
      <c r="C127" s="67"/>
      <c r="D127" s="67"/>
      <c r="E127" s="67"/>
      <c r="F127" s="67"/>
      <c r="G127" s="67"/>
      <c r="H127" s="67"/>
      <c r="I127" s="67"/>
      <c r="J127" s="67"/>
      <c r="K127" s="67"/>
      <c r="L127" s="67"/>
      <c r="M127" s="67"/>
      <c r="N127" s="67"/>
      <c r="O127" s="67"/>
      <c r="P127" s="67"/>
      <c r="Q127" s="67"/>
      <c r="R127" s="67"/>
      <c r="S127" s="67"/>
      <c r="T127" s="67"/>
      <c r="U127" s="67"/>
      <c r="V127" s="67"/>
      <c r="W127" s="67"/>
      <c r="X127" s="67"/>
      <c r="Y127" s="47"/>
      <c r="Z127" s="47"/>
    </row>
    <row r="128" ht="11.25" customHeight="1">
      <c r="A128" s="67"/>
      <c r="B128" s="67"/>
      <c r="C128" s="67"/>
      <c r="D128" s="67"/>
      <c r="E128" s="67"/>
      <c r="F128" s="67"/>
      <c r="G128" s="67"/>
      <c r="H128" s="67"/>
      <c r="I128" s="67"/>
      <c r="J128" s="67"/>
      <c r="K128" s="67"/>
      <c r="L128" s="67"/>
      <c r="M128" s="67"/>
      <c r="N128" s="67"/>
      <c r="O128" s="67"/>
      <c r="P128" s="67"/>
      <c r="Q128" s="67"/>
      <c r="R128" s="67"/>
      <c r="S128" s="67"/>
      <c r="T128" s="67"/>
      <c r="U128" s="67"/>
      <c r="V128" s="67"/>
      <c r="W128" s="67"/>
      <c r="X128" s="67"/>
      <c r="Y128" s="47"/>
      <c r="Z128" s="47"/>
    </row>
    <row r="129" ht="11.25" customHeight="1">
      <c r="A129" s="67"/>
      <c r="B129" s="67"/>
      <c r="C129" s="67"/>
      <c r="D129" s="67"/>
      <c r="E129" s="67"/>
      <c r="F129" s="67"/>
      <c r="G129" s="67"/>
      <c r="H129" s="67"/>
      <c r="I129" s="67"/>
      <c r="J129" s="67"/>
      <c r="K129" s="67"/>
      <c r="L129" s="67"/>
      <c r="M129" s="67"/>
      <c r="N129" s="67"/>
      <c r="O129" s="67"/>
      <c r="P129" s="67"/>
      <c r="Q129" s="67"/>
      <c r="R129" s="67"/>
      <c r="S129" s="67"/>
      <c r="T129" s="67"/>
      <c r="U129" s="67"/>
      <c r="V129" s="67"/>
      <c r="W129" s="67"/>
      <c r="X129" s="67"/>
      <c r="Y129" s="47"/>
      <c r="Z129" s="47"/>
    </row>
    <row r="130" ht="11.25" customHeight="1">
      <c r="A130" s="67"/>
      <c r="B130" s="67"/>
      <c r="C130" s="67"/>
      <c r="D130" s="67"/>
      <c r="E130" s="67"/>
      <c r="F130" s="67"/>
      <c r="G130" s="67"/>
      <c r="H130" s="67"/>
      <c r="I130" s="67"/>
      <c r="J130" s="67"/>
      <c r="K130" s="67"/>
      <c r="L130" s="67"/>
      <c r="M130" s="67"/>
      <c r="N130" s="67"/>
      <c r="O130" s="67"/>
      <c r="P130" s="67"/>
      <c r="Q130" s="67"/>
      <c r="R130" s="67"/>
      <c r="S130" s="67"/>
      <c r="T130" s="67"/>
      <c r="U130" s="67"/>
      <c r="V130" s="67"/>
      <c r="W130" s="67"/>
      <c r="X130" s="67"/>
      <c r="Y130" s="47"/>
      <c r="Z130" s="47"/>
    </row>
    <row r="131" ht="11.25" customHeight="1">
      <c r="A131" s="67"/>
      <c r="B131" s="67"/>
      <c r="C131" s="67"/>
      <c r="D131" s="67"/>
      <c r="E131" s="67"/>
      <c r="F131" s="67"/>
      <c r="G131" s="67"/>
      <c r="H131" s="67"/>
      <c r="I131" s="67"/>
      <c r="J131" s="67"/>
      <c r="K131" s="67"/>
      <c r="L131" s="67"/>
      <c r="M131" s="67"/>
      <c r="N131" s="67"/>
      <c r="O131" s="67"/>
      <c r="P131" s="67"/>
      <c r="Q131" s="67"/>
      <c r="R131" s="67"/>
      <c r="S131" s="67"/>
      <c r="T131" s="67"/>
      <c r="U131" s="67"/>
      <c r="V131" s="67"/>
      <c r="W131" s="67"/>
      <c r="X131" s="67"/>
      <c r="Y131" s="47"/>
      <c r="Z131" s="47"/>
    </row>
    <row r="132" ht="11.25" customHeight="1">
      <c r="A132" s="67"/>
      <c r="B132" s="67"/>
      <c r="C132" s="67"/>
      <c r="D132" s="67"/>
      <c r="E132" s="67"/>
      <c r="F132" s="67"/>
      <c r="G132" s="67"/>
      <c r="H132" s="67"/>
      <c r="I132" s="67"/>
      <c r="J132" s="67"/>
      <c r="K132" s="67"/>
      <c r="L132" s="67"/>
      <c r="M132" s="67"/>
      <c r="N132" s="67"/>
      <c r="O132" s="67"/>
      <c r="P132" s="67"/>
      <c r="Q132" s="67"/>
      <c r="R132" s="67"/>
      <c r="S132" s="67"/>
      <c r="T132" s="67"/>
      <c r="U132" s="67"/>
      <c r="V132" s="67"/>
      <c r="W132" s="67"/>
      <c r="X132" s="67"/>
      <c r="Y132" s="47"/>
      <c r="Z132" s="47"/>
    </row>
    <row r="133" ht="11.25" customHeight="1">
      <c r="A133" s="67"/>
      <c r="B133" s="67"/>
      <c r="C133" s="67"/>
      <c r="D133" s="67"/>
      <c r="E133" s="67"/>
      <c r="F133" s="67"/>
      <c r="G133" s="67"/>
      <c r="H133" s="67"/>
      <c r="I133" s="67"/>
      <c r="J133" s="67"/>
      <c r="K133" s="67"/>
      <c r="L133" s="67"/>
      <c r="M133" s="67"/>
      <c r="N133" s="67"/>
      <c r="O133" s="67"/>
      <c r="P133" s="67"/>
      <c r="Q133" s="67"/>
      <c r="R133" s="67"/>
      <c r="S133" s="67"/>
      <c r="T133" s="67"/>
      <c r="U133" s="67"/>
      <c r="V133" s="67"/>
      <c r="W133" s="67"/>
      <c r="X133" s="67"/>
      <c r="Y133" s="47"/>
      <c r="Z133" s="47"/>
    </row>
    <row r="134" ht="11.25" customHeight="1">
      <c r="A134" s="67"/>
      <c r="B134" s="67"/>
      <c r="C134" s="67"/>
      <c r="D134" s="67"/>
      <c r="E134" s="67"/>
      <c r="F134" s="67"/>
      <c r="G134" s="67"/>
      <c r="H134" s="67"/>
      <c r="I134" s="67"/>
      <c r="J134" s="67"/>
      <c r="K134" s="67"/>
      <c r="L134" s="67"/>
      <c r="M134" s="67"/>
      <c r="N134" s="67"/>
      <c r="O134" s="67"/>
      <c r="P134" s="67"/>
      <c r="Q134" s="67"/>
      <c r="R134" s="67"/>
      <c r="S134" s="67"/>
      <c r="T134" s="67"/>
      <c r="U134" s="67"/>
      <c r="V134" s="67"/>
      <c r="W134" s="67"/>
      <c r="X134" s="67"/>
      <c r="Y134" s="47"/>
      <c r="Z134" s="47"/>
    </row>
    <row r="135" ht="11.25" customHeight="1">
      <c r="A135" s="67"/>
      <c r="B135" s="67"/>
      <c r="C135" s="67"/>
      <c r="D135" s="67"/>
      <c r="E135" s="67"/>
      <c r="F135" s="67"/>
      <c r="G135" s="67"/>
      <c r="H135" s="67"/>
      <c r="I135" s="67"/>
      <c r="J135" s="67"/>
      <c r="K135" s="67"/>
      <c r="L135" s="67"/>
      <c r="M135" s="67"/>
      <c r="N135" s="67"/>
      <c r="O135" s="67"/>
      <c r="P135" s="67"/>
      <c r="Q135" s="67"/>
      <c r="R135" s="67"/>
      <c r="S135" s="67"/>
      <c r="T135" s="67"/>
      <c r="U135" s="67"/>
      <c r="V135" s="67"/>
      <c r="W135" s="67"/>
      <c r="X135" s="67"/>
      <c r="Y135" s="47"/>
      <c r="Z135" s="47"/>
    </row>
    <row r="136" ht="11.25" customHeight="1">
      <c r="A136" s="67"/>
      <c r="B136" s="67"/>
      <c r="C136" s="67"/>
      <c r="D136" s="67"/>
      <c r="E136" s="67"/>
      <c r="F136" s="67"/>
      <c r="G136" s="67"/>
      <c r="H136" s="67"/>
      <c r="I136" s="67"/>
      <c r="J136" s="67"/>
      <c r="K136" s="67"/>
      <c r="L136" s="67"/>
      <c r="M136" s="67"/>
      <c r="N136" s="67"/>
      <c r="O136" s="67"/>
      <c r="P136" s="67"/>
      <c r="Q136" s="67"/>
      <c r="R136" s="67"/>
      <c r="S136" s="67"/>
      <c r="T136" s="67"/>
      <c r="U136" s="67"/>
      <c r="V136" s="67"/>
      <c r="W136" s="67"/>
      <c r="X136" s="67"/>
      <c r="Y136" s="47"/>
      <c r="Z136" s="47"/>
    </row>
    <row r="137" ht="11.25" customHeight="1">
      <c r="A137" s="67"/>
      <c r="B137" s="67"/>
      <c r="C137" s="67"/>
      <c r="D137" s="67"/>
      <c r="E137" s="67"/>
      <c r="F137" s="67"/>
      <c r="G137" s="67"/>
      <c r="H137" s="67"/>
      <c r="I137" s="67"/>
      <c r="J137" s="67"/>
      <c r="K137" s="67"/>
      <c r="L137" s="67"/>
      <c r="M137" s="67"/>
      <c r="N137" s="67"/>
      <c r="O137" s="67"/>
      <c r="P137" s="67"/>
      <c r="Q137" s="67"/>
      <c r="R137" s="67"/>
      <c r="S137" s="67"/>
      <c r="T137" s="67"/>
      <c r="U137" s="67"/>
      <c r="V137" s="67"/>
      <c r="W137" s="67"/>
      <c r="X137" s="67"/>
      <c r="Y137" s="47"/>
      <c r="Z137" s="47"/>
    </row>
    <row r="138" ht="11.25" customHeight="1">
      <c r="A138" s="67"/>
      <c r="B138" s="67"/>
      <c r="C138" s="67"/>
      <c r="D138" s="67"/>
      <c r="E138" s="67"/>
      <c r="F138" s="67"/>
      <c r="G138" s="67"/>
      <c r="H138" s="67"/>
      <c r="I138" s="67"/>
      <c r="J138" s="67"/>
      <c r="K138" s="67"/>
      <c r="L138" s="67"/>
      <c r="M138" s="67"/>
      <c r="N138" s="67"/>
      <c r="O138" s="67"/>
      <c r="P138" s="67"/>
      <c r="Q138" s="67"/>
      <c r="R138" s="67"/>
      <c r="S138" s="67"/>
      <c r="T138" s="67"/>
      <c r="U138" s="67"/>
      <c r="V138" s="67"/>
      <c r="W138" s="67"/>
      <c r="X138" s="67"/>
      <c r="Y138" s="47"/>
      <c r="Z138" s="47"/>
    </row>
    <row r="139" ht="11.25" customHeight="1">
      <c r="A139" s="67"/>
      <c r="B139" s="67"/>
      <c r="C139" s="67"/>
      <c r="D139" s="67"/>
      <c r="E139" s="67"/>
      <c r="F139" s="67"/>
      <c r="G139" s="67"/>
      <c r="H139" s="67"/>
      <c r="I139" s="67"/>
      <c r="J139" s="67"/>
      <c r="K139" s="67"/>
      <c r="L139" s="67"/>
      <c r="M139" s="67"/>
      <c r="N139" s="67"/>
      <c r="O139" s="67"/>
      <c r="P139" s="67"/>
      <c r="Q139" s="67"/>
      <c r="R139" s="67"/>
      <c r="S139" s="67"/>
      <c r="T139" s="67"/>
      <c r="U139" s="67"/>
      <c r="V139" s="67"/>
      <c r="W139" s="67"/>
      <c r="X139" s="67"/>
      <c r="Y139" s="47"/>
      <c r="Z139" s="47"/>
    </row>
    <row r="140" ht="11.25" customHeight="1">
      <c r="A140" s="67"/>
      <c r="B140" s="67"/>
      <c r="C140" s="67"/>
      <c r="D140" s="67"/>
      <c r="E140" s="67"/>
      <c r="F140" s="67"/>
      <c r="G140" s="67"/>
      <c r="H140" s="67"/>
      <c r="I140" s="67"/>
      <c r="J140" s="67"/>
      <c r="K140" s="67"/>
      <c r="L140" s="67"/>
      <c r="M140" s="67"/>
      <c r="N140" s="67"/>
      <c r="O140" s="67"/>
      <c r="P140" s="67"/>
      <c r="Q140" s="67"/>
      <c r="R140" s="67"/>
      <c r="S140" s="67"/>
      <c r="T140" s="67"/>
      <c r="U140" s="67"/>
      <c r="V140" s="67"/>
      <c r="W140" s="67"/>
      <c r="X140" s="67"/>
      <c r="Y140" s="47"/>
      <c r="Z140" s="47"/>
    </row>
    <row r="141" ht="11.25" customHeight="1">
      <c r="A141" s="67"/>
      <c r="B141" s="67"/>
      <c r="C141" s="67"/>
      <c r="D141" s="67"/>
      <c r="E141" s="67"/>
      <c r="F141" s="67"/>
      <c r="G141" s="67"/>
      <c r="H141" s="67"/>
      <c r="I141" s="67"/>
      <c r="J141" s="67"/>
      <c r="K141" s="67"/>
      <c r="L141" s="67"/>
      <c r="M141" s="67"/>
      <c r="N141" s="67"/>
      <c r="O141" s="67"/>
      <c r="P141" s="67"/>
      <c r="Q141" s="67"/>
      <c r="R141" s="67"/>
      <c r="S141" s="67"/>
      <c r="T141" s="67"/>
      <c r="U141" s="67"/>
      <c r="V141" s="67"/>
      <c r="W141" s="67"/>
      <c r="X141" s="67"/>
      <c r="Y141" s="47"/>
      <c r="Z141" s="47"/>
    </row>
    <row r="142" ht="11.25" customHeight="1">
      <c r="A142" s="67"/>
      <c r="B142" s="67"/>
      <c r="C142" s="67"/>
      <c r="D142" s="67"/>
      <c r="E142" s="67"/>
      <c r="F142" s="67"/>
      <c r="G142" s="67"/>
      <c r="H142" s="67"/>
      <c r="I142" s="67"/>
      <c r="J142" s="67"/>
      <c r="K142" s="67"/>
      <c r="L142" s="67"/>
      <c r="M142" s="67"/>
      <c r="N142" s="67"/>
      <c r="O142" s="67"/>
      <c r="P142" s="67"/>
      <c r="Q142" s="67"/>
      <c r="R142" s="67"/>
      <c r="S142" s="67"/>
      <c r="T142" s="67"/>
      <c r="U142" s="67"/>
      <c r="V142" s="67"/>
      <c r="W142" s="67"/>
      <c r="X142" s="67"/>
      <c r="Y142" s="47"/>
      <c r="Z142" s="47"/>
    </row>
    <row r="143" ht="11.25" customHeight="1">
      <c r="A143" s="67"/>
      <c r="B143" s="67"/>
      <c r="C143" s="67"/>
      <c r="D143" s="67"/>
      <c r="E143" s="67"/>
      <c r="F143" s="67"/>
      <c r="G143" s="67"/>
      <c r="H143" s="67"/>
      <c r="I143" s="67"/>
      <c r="J143" s="67"/>
      <c r="K143" s="67"/>
      <c r="L143" s="67"/>
      <c r="M143" s="67"/>
      <c r="N143" s="67"/>
      <c r="O143" s="67"/>
      <c r="P143" s="67"/>
      <c r="Q143" s="67"/>
      <c r="R143" s="67"/>
      <c r="S143" s="67"/>
      <c r="T143" s="67"/>
      <c r="U143" s="67"/>
      <c r="V143" s="67"/>
      <c r="W143" s="67"/>
      <c r="X143" s="67"/>
      <c r="Y143" s="47"/>
      <c r="Z143" s="47"/>
    </row>
    <row r="144" ht="11.25" customHeight="1">
      <c r="A144" s="67"/>
      <c r="B144" s="67"/>
      <c r="C144" s="67"/>
      <c r="D144" s="67"/>
      <c r="E144" s="67"/>
      <c r="F144" s="67"/>
      <c r="G144" s="67"/>
      <c r="H144" s="67"/>
      <c r="I144" s="67"/>
      <c r="J144" s="67"/>
      <c r="K144" s="67"/>
      <c r="L144" s="67"/>
      <c r="M144" s="67"/>
      <c r="N144" s="67"/>
      <c r="O144" s="67"/>
      <c r="P144" s="67"/>
      <c r="Q144" s="67"/>
      <c r="R144" s="67"/>
      <c r="S144" s="67"/>
      <c r="T144" s="67"/>
      <c r="U144" s="67"/>
      <c r="V144" s="67"/>
      <c r="W144" s="67"/>
      <c r="X144" s="67"/>
      <c r="Y144" s="47"/>
      <c r="Z144" s="47"/>
    </row>
    <row r="145" ht="11.25" customHeight="1">
      <c r="A145" s="67"/>
      <c r="B145" s="67"/>
      <c r="C145" s="67"/>
      <c r="D145" s="67"/>
      <c r="E145" s="67"/>
      <c r="F145" s="67"/>
      <c r="G145" s="67"/>
      <c r="H145" s="67"/>
      <c r="I145" s="67"/>
      <c r="J145" s="67"/>
      <c r="K145" s="67"/>
      <c r="L145" s="67"/>
      <c r="M145" s="67"/>
      <c r="N145" s="67"/>
      <c r="O145" s="67"/>
      <c r="P145" s="67"/>
      <c r="Q145" s="67"/>
      <c r="R145" s="67"/>
      <c r="S145" s="67"/>
      <c r="T145" s="67"/>
      <c r="U145" s="67"/>
      <c r="V145" s="67"/>
      <c r="W145" s="67"/>
      <c r="X145" s="67"/>
      <c r="Y145" s="47"/>
      <c r="Z145" s="47"/>
    </row>
    <row r="146" ht="11.25" customHeight="1">
      <c r="A146" s="67"/>
      <c r="B146" s="67"/>
      <c r="C146" s="67"/>
      <c r="D146" s="67"/>
      <c r="E146" s="67"/>
      <c r="F146" s="67"/>
      <c r="G146" s="67"/>
      <c r="H146" s="67"/>
      <c r="I146" s="67"/>
      <c r="J146" s="67"/>
      <c r="K146" s="67"/>
      <c r="L146" s="67"/>
      <c r="M146" s="67"/>
      <c r="N146" s="67"/>
      <c r="O146" s="67"/>
      <c r="P146" s="67"/>
      <c r="Q146" s="67"/>
      <c r="R146" s="67"/>
      <c r="S146" s="67"/>
      <c r="T146" s="67"/>
      <c r="U146" s="67"/>
      <c r="V146" s="67"/>
      <c r="W146" s="67"/>
      <c r="X146" s="67"/>
      <c r="Y146" s="47"/>
      <c r="Z146" s="47"/>
    </row>
    <row r="147" ht="11.25" customHeight="1">
      <c r="A147" s="67"/>
      <c r="B147" s="67"/>
      <c r="C147" s="67"/>
      <c r="D147" s="67"/>
      <c r="E147" s="67"/>
      <c r="F147" s="67"/>
      <c r="G147" s="67"/>
      <c r="H147" s="67"/>
      <c r="I147" s="67"/>
      <c r="J147" s="67"/>
      <c r="K147" s="67"/>
      <c r="L147" s="67"/>
      <c r="M147" s="67"/>
      <c r="N147" s="67"/>
      <c r="O147" s="67"/>
      <c r="P147" s="67"/>
      <c r="Q147" s="67"/>
      <c r="R147" s="67"/>
      <c r="S147" s="67"/>
      <c r="T147" s="67"/>
      <c r="U147" s="67"/>
      <c r="V147" s="67"/>
      <c r="W147" s="67"/>
      <c r="X147" s="67"/>
      <c r="Y147" s="47"/>
      <c r="Z147" s="47"/>
    </row>
    <row r="148" ht="11.25" customHeight="1">
      <c r="A148" s="67"/>
      <c r="B148" s="67"/>
      <c r="C148" s="67"/>
      <c r="D148" s="67"/>
      <c r="E148" s="67"/>
      <c r="F148" s="67"/>
      <c r="G148" s="67"/>
      <c r="H148" s="67"/>
      <c r="I148" s="67"/>
      <c r="J148" s="67"/>
      <c r="K148" s="67"/>
      <c r="L148" s="67"/>
      <c r="M148" s="67"/>
      <c r="N148" s="67"/>
      <c r="O148" s="67"/>
      <c r="P148" s="67"/>
      <c r="Q148" s="67"/>
      <c r="R148" s="67"/>
      <c r="S148" s="67"/>
      <c r="T148" s="67"/>
      <c r="U148" s="67"/>
      <c r="V148" s="67"/>
      <c r="W148" s="67"/>
      <c r="X148" s="67"/>
      <c r="Y148" s="47"/>
      <c r="Z148" s="47"/>
    </row>
    <row r="149" ht="11.25" customHeight="1">
      <c r="A149" s="67"/>
      <c r="B149" s="67"/>
      <c r="C149" s="67"/>
      <c r="D149" s="67"/>
      <c r="E149" s="67"/>
      <c r="F149" s="67"/>
      <c r="G149" s="67"/>
      <c r="H149" s="67"/>
      <c r="I149" s="67"/>
      <c r="J149" s="67"/>
      <c r="K149" s="67"/>
      <c r="L149" s="67"/>
      <c r="M149" s="67"/>
      <c r="N149" s="67"/>
      <c r="O149" s="67"/>
      <c r="P149" s="67"/>
      <c r="Q149" s="67"/>
      <c r="R149" s="67"/>
      <c r="S149" s="67"/>
      <c r="T149" s="67"/>
      <c r="U149" s="67"/>
      <c r="V149" s="67"/>
      <c r="W149" s="67"/>
      <c r="X149" s="67"/>
      <c r="Y149" s="47"/>
      <c r="Z149" s="47"/>
    </row>
    <row r="150" ht="11.25" customHeight="1">
      <c r="A150" s="67"/>
      <c r="B150" s="67"/>
      <c r="C150" s="67"/>
      <c r="D150" s="67"/>
      <c r="E150" s="67"/>
      <c r="F150" s="67"/>
      <c r="G150" s="67"/>
      <c r="H150" s="67"/>
      <c r="I150" s="67"/>
      <c r="J150" s="67"/>
      <c r="K150" s="67"/>
      <c r="L150" s="67"/>
      <c r="M150" s="67"/>
      <c r="N150" s="67"/>
      <c r="O150" s="67"/>
      <c r="P150" s="67"/>
      <c r="Q150" s="67"/>
      <c r="R150" s="67"/>
      <c r="S150" s="67"/>
      <c r="T150" s="67"/>
      <c r="U150" s="67"/>
      <c r="V150" s="67"/>
      <c r="W150" s="67"/>
      <c r="X150" s="67"/>
      <c r="Y150" s="47"/>
      <c r="Z150" s="47"/>
    </row>
    <row r="151" ht="11.25" customHeight="1">
      <c r="A151" s="67"/>
      <c r="B151" s="67"/>
      <c r="C151" s="67"/>
      <c r="D151" s="67"/>
      <c r="E151" s="67"/>
      <c r="F151" s="67"/>
      <c r="G151" s="67"/>
      <c r="H151" s="67"/>
      <c r="I151" s="67"/>
      <c r="J151" s="67"/>
      <c r="K151" s="67"/>
      <c r="L151" s="67"/>
      <c r="M151" s="67"/>
      <c r="N151" s="67"/>
      <c r="O151" s="67"/>
      <c r="P151" s="67"/>
      <c r="Q151" s="67"/>
      <c r="R151" s="67"/>
      <c r="S151" s="67"/>
      <c r="T151" s="67"/>
      <c r="U151" s="67"/>
      <c r="V151" s="67"/>
      <c r="W151" s="67"/>
      <c r="X151" s="67"/>
      <c r="Y151" s="47"/>
      <c r="Z151" s="47"/>
    </row>
    <row r="152" ht="11.25" customHeight="1">
      <c r="A152" s="67"/>
      <c r="B152" s="67"/>
      <c r="C152" s="67"/>
      <c r="D152" s="67"/>
      <c r="E152" s="67"/>
      <c r="F152" s="67"/>
      <c r="G152" s="67"/>
      <c r="H152" s="67"/>
      <c r="I152" s="67"/>
      <c r="J152" s="67"/>
      <c r="K152" s="67"/>
      <c r="L152" s="67"/>
      <c r="M152" s="67"/>
      <c r="N152" s="67"/>
      <c r="O152" s="67"/>
      <c r="P152" s="67"/>
      <c r="Q152" s="67"/>
      <c r="R152" s="67"/>
      <c r="S152" s="67"/>
      <c r="T152" s="67"/>
      <c r="U152" s="67"/>
      <c r="V152" s="67"/>
      <c r="W152" s="67"/>
      <c r="X152" s="67"/>
      <c r="Y152" s="47"/>
      <c r="Z152" s="47"/>
    </row>
    <row r="153" ht="11.25" customHeight="1">
      <c r="A153" s="67"/>
      <c r="B153" s="67"/>
      <c r="C153" s="67"/>
      <c r="D153" s="67"/>
      <c r="E153" s="67"/>
      <c r="F153" s="67"/>
      <c r="G153" s="67"/>
      <c r="H153" s="67"/>
      <c r="I153" s="67"/>
      <c r="J153" s="67"/>
      <c r="K153" s="67"/>
      <c r="L153" s="67"/>
      <c r="M153" s="67"/>
      <c r="N153" s="67"/>
      <c r="O153" s="67"/>
      <c r="P153" s="67"/>
      <c r="Q153" s="67"/>
      <c r="R153" s="67"/>
      <c r="S153" s="67"/>
      <c r="T153" s="67"/>
      <c r="U153" s="67"/>
      <c r="V153" s="67"/>
      <c r="W153" s="67"/>
      <c r="X153" s="67"/>
      <c r="Y153" s="47"/>
      <c r="Z153" s="47"/>
    </row>
    <row r="154" ht="11.25" customHeight="1">
      <c r="A154" s="67"/>
      <c r="B154" s="67"/>
      <c r="C154" s="67"/>
      <c r="D154" s="67"/>
      <c r="E154" s="67"/>
      <c r="F154" s="67"/>
      <c r="G154" s="67"/>
      <c r="H154" s="67"/>
      <c r="I154" s="67"/>
      <c r="J154" s="67"/>
      <c r="K154" s="67"/>
      <c r="L154" s="67"/>
      <c r="M154" s="67"/>
      <c r="N154" s="67"/>
      <c r="O154" s="67"/>
      <c r="P154" s="67"/>
      <c r="Q154" s="67"/>
      <c r="R154" s="67"/>
      <c r="S154" s="67"/>
      <c r="T154" s="67"/>
      <c r="U154" s="67"/>
      <c r="V154" s="67"/>
      <c r="W154" s="67"/>
      <c r="X154" s="67"/>
      <c r="Y154" s="47"/>
      <c r="Z154" s="47"/>
    </row>
    <row r="155" ht="11.25" customHeight="1">
      <c r="A155" s="67"/>
      <c r="B155" s="67"/>
      <c r="C155" s="67"/>
      <c r="D155" s="67"/>
      <c r="E155" s="67"/>
      <c r="F155" s="67"/>
      <c r="G155" s="67"/>
      <c r="H155" s="67"/>
      <c r="I155" s="67"/>
      <c r="J155" s="67"/>
      <c r="K155" s="67"/>
      <c r="L155" s="67"/>
      <c r="M155" s="67"/>
      <c r="N155" s="67"/>
      <c r="O155" s="67"/>
      <c r="P155" s="67"/>
      <c r="Q155" s="67"/>
      <c r="R155" s="67"/>
      <c r="S155" s="67"/>
      <c r="T155" s="67"/>
      <c r="U155" s="67"/>
      <c r="V155" s="67"/>
      <c r="W155" s="67"/>
      <c r="X155" s="67"/>
      <c r="Y155" s="47"/>
      <c r="Z155" s="47"/>
    </row>
    <row r="156" ht="11.25" customHeight="1">
      <c r="A156" s="67"/>
      <c r="B156" s="67"/>
      <c r="C156" s="67"/>
      <c r="D156" s="67"/>
      <c r="E156" s="67"/>
      <c r="F156" s="67"/>
      <c r="G156" s="67"/>
      <c r="H156" s="67"/>
      <c r="I156" s="67"/>
      <c r="J156" s="67"/>
      <c r="K156" s="67"/>
      <c r="L156" s="67"/>
      <c r="M156" s="67"/>
      <c r="N156" s="67"/>
      <c r="O156" s="67"/>
      <c r="P156" s="67"/>
      <c r="Q156" s="67"/>
      <c r="R156" s="67"/>
      <c r="S156" s="67"/>
      <c r="T156" s="67"/>
      <c r="U156" s="67"/>
      <c r="V156" s="67"/>
      <c r="W156" s="67"/>
      <c r="X156" s="67"/>
      <c r="Y156" s="47"/>
      <c r="Z156" s="47"/>
    </row>
    <row r="157" ht="11.25" customHeight="1">
      <c r="A157" s="67"/>
      <c r="B157" s="67"/>
      <c r="C157" s="67"/>
      <c r="D157" s="67"/>
      <c r="E157" s="67"/>
      <c r="F157" s="67"/>
      <c r="G157" s="67"/>
      <c r="H157" s="67"/>
      <c r="I157" s="67"/>
      <c r="J157" s="67"/>
      <c r="K157" s="67"/>
      <c r="L157" s="67"/>
      <c r="M157" s="67"/>
      <c r="N157" s="67"/>
      <c r="O157" s="67"/>
      <c r="P157" s="67"/>
      <c r="Q157" s="67"/>
      <c r="R157" s="67"/>
      <c r="S157" s="67"/>
      <c r="T157" s="67"/>
      <c r="U157" s="67"/>
      <c r="V157" s="67"/>
      <c r="W157" s="67"/>
      <c r="X157" s="67"/>
      <c r="Y157" s="47"/>
      <c r="Z157" s="47"/>
    </row>
    <row r="158" ht="11.25" customHeight="1">
      <c r="A158" s="67"/>
      <c r="B158" s="67"/>
      <c r="C158" s="67"/>
      <c r="D158" s="67"/>
      <c r="E158" s="67"/>
      <c r="F158" s="67"/>
      <c r="G158" s="67"/>
      <c r="H158" s="67"/>
      <c r="I158" s="67"/>
      <c r="J158" s="67"/>
      <c r="K158" s="67"/>
      <c r="L158" s="67"/>
      <c r="M158" s="67"/>
      <c r="N158" s="67"/>
      <c r="O158" s="67"/>
      <c r="P158" s="67"/>
      <c r="Q158" s="67"/>
      <c r="R158" s="67"/>
      <c r="S158" s="67"/>
      <c r="T158" s="67"/>
      <c r="U158" s="67"/>
      <c r="V158" s="67"/>
      <c r="W158" s="67"/>
      <c r="X158" s="67"/>
      <c r="Y158" s="47"/>
      <c r="Z158" s="47"/>
    </row>
    <row r="159" ht="11.25" customHeight="1">
      <c r="A159" s="67"/>
      <c r="B159" s="67"/>
      <c r="C159" s="67"/>
      <c r="D159" s="67"/>
      <c r="E159" s="67"/>
      <c r="F159" s="67"/>
      <c r="G159" s="67"/>
      <c r="H159" s="67"/>
      <c r="I159" s="67"/>
      <c r="J159" s="67"/>
      <c r="K159" s="67"/>
      <c r="L159" s="67"/>
      <c r="M159" s="67"/>
      <c r="N159" s="67"/>
      <c r="O159" s="67"/>
      <c r="P159" s="67"/>
      <c r="Q159" s="67"/>
      <c r="R159" s="67"/>
      <c r="S159" s="67"/>
      <c r="T159" s="67"/>
      <c r="U159" s="67"/>
      <c r="V159" s="67"/>
      <c r="W159" s="67"/>
      <c r="X159" s="67"/>
      <c r="Y159" s="47"/>
      <c r="Z159" s="47"/>
    </row>
    <row r="160" ht="11.25" customHeight="1">
      <c r="A160" s="67"/>
      <c r="B160" s="67"/>
      <c r="C160" s="67"/>
      <c r="D160" s="67"/>
      <c r="E160" s="67"/>
      <c r="F160" s="67"/>
      <c r="G160" s="67"/>
      <c r="H160" s="67"/>
      <c r="I160" s="67"/>
      <c r="J160" s="67"/>
      <c r="K160" s="67"/>
      <c r="L160" s="67"/>
      <c r="M160" s="67"/>
      <c r="N160" s="67"/>
      <c r="O160" s="67"/>
      <c r="P160" s="67"/>
      <c r="Q160" s="67"/>
      <c r="R160" s="67"/>
      <c r="S160" s="67"/>
      <c r="T160" s="67"/>
      <c r="U160" s="67"/>
      <c r="V160" s="67"/>
      <c r="W160" s="67"/>
      <c r="X160" s="67"/>
      <c r="Y160" s="47"/>
      <c r="Z160" s="47"/>
    </row>
    <row r="161" ht="11.25" customHeight="1">
      <c r="A161" s="67"/>
      <c r="B161" s="67"/>
      <c r="C161" s="67"/>
      <c r="D161" s="67"/>
      <c r="E161" s="67"/>
      <c r="F161" s="67"/>
      <c r="G161" s="67"/>
      <c r="H161" s="67"/>
      <c r="I161" s="67"/>
      <c r="J161" s="67"/>
      <c r="K161" s="67"/>
      <c r="L161" s="67"/>
      <c r="M161" s="67"/>
      <c r="N161" s="67"/>
      <c r="O161" s="67"/>
      <c r="P161" s="67"/>
      <c r="Q161" s="67"/>
      <c r="R161" s="67"/>
      <c r="S161" s="67"/>
      <c r="T161" s="67"/>
      <c r="U161" s="67"/>
      <c r="V161" s="67"/>
      <c r="W161" s="67"/>
      <c r="X161" s="67"/>
      <c r="Y161" s="47"/>
      <c r="Z161" s="47"/>
    </row>
    <row r="162" ht="11.25" customHeight="1">
      <c r="A162" s="67"/>
      <c r="B162" s="67"/>
      <c r="C162" s="67"/>
      <c r="D162" s="67"/>
      <c r="E162" s="67"/>
      <c r="F162" s="67"/>
      <c r="G162" s="67"/>
      <c r="H162" s="67"/>
      <c r="I162" s="67"/>
      <c r="J162" s="67"/>
      <c r="K162" s="67"/>
      <c r="L162" s="67"/>
      <c r="M162" s="67"/>
      <c r="N162" s="67"/>
      <c r="O162" s="67"/>
      <c r="P162" s="67"/>
      <c r="Q162" s="67"/>
      <c r="R162" s="67"/>
      <c r="S162" s="67"/>
      <c r="T162" s="67"/>
      <c r="U162" s="67"/>
      <c r="V162" s="67"/>
      <c r="W162" s="67"/>
      <c r="X162" s="67"/>
      <c r="Y162" s="47"/>
      <c r="Z162" s="47"/>
    </row>
    <row r="163" ht="11.25" customHeight="1">
      <c r="A163" s="67"/>
      <c r="B163" s="67"/>
      <c r="C163" s="67"/>
      <c r="D163" s="67"/>
      <c r="E163" s="67"/>
      <c r="F163" s="67"/>
      <c r="G163" s="67"/>
      <c r="H163" s="67"/>
      <c r="I163" s="67"/>
      <c r="J163" s="67"/>
      <c r="K163" s="67"/>
      <c r="L163" s="67"/>
      <c r="M163" s="67"/>
      <c r="N163" s="67"/>
      <c r="O163" s="67"/>
      <c r="P163" s="67"/>
      <c r="Q163" s="67"/>
      <c r="R163" s="67"/>
      <c r="S163" s="67"/>
      <c r="T163" s="67"/>
      <c r="U163" s="67"/>
      <c r="V163" s="67"/>
      <c r="W163" s="67"/>
      <c r="X163" s="67"/>
      <c r="Y163" s="47"/>
      <c r="Z163" s="47"/>
    </row>
    <row r="164" ht="11.25" customHeight="1">
      <c r="A164" s="67"/>
      <c r="B164" s="67"/>
      <c r="C164" s="67"/>
      <c r="D164" s="67"/>
      <c r="E164" s="67"/>
      <c r="F164" s="67"/>
      <c r="G164" s="67"/>
      <c r="H164" s="67"/>
      <c r="I164" s="67"/>
      <c r="J164" s="67"/>
      <c r="K164" s="67"/>
      <c r="L164" s="67"/>
      <c r="M164" s="67"/>
      <c r="N164" s="67"/>
      <c r="O164" s="67"/>
      <c r="P164" s="67"/>
      <c r="Q164" s="67"/>
      <c r="R164" s="67"/>
      <c r="S164" s="67"/>
      <c r="T164" s="67"/>
      <c r="U164" s="67"/>
      <c r="V164" s="67"/>
      <c r="W164" s="67"/>
      <c r="X164" s="67"/>
      <c r="Y164" s="47"/>
      <c r="Z164" s="47"/>
    </row>
    <row r="165" ht="11.25" customHeight="1">
      <c r="A165" s="67"/>
      <c r="B165" s="67"/>
      <c r="C165" s="67"/>
      <c r="D165" s="67"/>
      <c r="E165" s="67"/>
      <c r="F165" s="67"/>
      <c r="G165" s="67"/>
      <c r="H165" s="67"/>
      <c r="I165" s="67"/>
      <c r="J165" s="67"/>
      <c r="K165" s="67"/>
      <c r="L165" s="67"/>
      <c r="M165" s="67"/>
      <c r="N165" s="67"/>
      <c r="O165" s="67"/>
      <c r="P165" s="67"/>
      <c r="Q165" s="67"/>
      <c r="R165" s="67"/>
      <c r="S165" s="67"/>
      <c r="T165" s="67"/>
      <c r="U165" s="67"/>
      <c r="V165" s="67"/>
      <c r="W165" s="67"/>
      <c r="X165" s="67"/>
      <c r="Y165" s="47"/>
      <c r="Z165" s="47"/>
    </row>
    <row r="166" ht="11.25" customHeight="1">
      <c r="A166" s="67"/>
      <c r="B166" s="67"/>
      <c r="C166" s="67"/>
      <c r="D166" s="67"/>
      <c r="E166" s="67"/>
      <c r="F166" s="67"/>
      <c r="G166" s="67"/>
      <c r="H166" s="67"/>
      <c r="I166" s="67"/>
      <c r="J166" s="67"/>
      <c r="K166" s="67"/>
      <c r="L166" s="67"/>
      <c r="M166" s="67"/>
      <c r="N166" s="67"/>
      <c r="O166" s="67"/>
      <c r="P166" s="67"/>
      <c r="Q166" s="67"/>
      <c r="R166" s="67"/>
      <c r="S166" s="67"/>
      <c r="T166" s="67"/>
      <c r="U166" s="67"/>
      <c r="V166" s="67"/>
      <c r="W166" s="67"/>
      <c r="X166" s="67"/>
      <c r="Y166" s="47"/>
      <c r="Z166" s="47"/>
    </row>
    <row r="167" ht="11.25" customHeight="1">
      <c r="A167" s="67"/>
      <c r="B167" s="67"/>
      <c r="C167" s="67"/>
      <c r="D167" s="67"/>
      <c r="E167" s="67"/>
      <c r="F167" s="67"/>
      <c r="G167" s="67"/>
      <c r="H167" s="67"/>
      <c r="I167" s="67"/>
      <c r="J167" s="67"/>
      <c r="K167" s="67"/>
      <c r="L167" s="67"/>
      <c r="M167" s="67"/>
      <c r="N167" s="67"/>
      <c r="O167" s="67"/>
      <c r="P167" s="67"/>
      <c r="Q167" s="67"/>
      <c r="R167" s="67"/>
      <c r="S167" s="67"/>
      <c r="T167" s="67"/>
      <c r="U167" s="67"/>
      <c r="V167" s="67"/>
      <c r="W167" s="67"/>
      <c r="X167" s="67"/>
      <c r="Y167" s="47"/>
      <c r="Z167" s="47"/>
    </row>
    <row r="168" ht="11.25" customHeight="1">
      <c r="A168" s="67"/>
      <c r="B168" s="67"/>
      <c r="C168" s="67"/>
      <c r="D168" s="67"/>
      <c r="E168" s="67"/>
      <c r="F168" s="67"/>
      <c r="G168" s="67"/>
      <c r="H168" s="67"/>
      <c r="I168" s="67"/>
      <c r="J168" s="67"/>
      <c r="K168" s="67"/>
      <c r="L168" s="67"/>
      <c r="M168" s="67"/>
      <c r="N168" s="67"/>
      <c r="O168" s="67"/>
      <c r="P168" s="67"/>
      <c r="Q168" s="67"/>
      <c r="R168" s="67"/>
      <c r="S168" s="67"/>
      <c r="T168" s="67"/>
      <c r="U168" s="67"/>
      <c r="V168" s="67"/>
      <c r="W168" s="67"/>
      <c r="X168" s="67"/>
      <c r="Y168" s="47"/>
      <c r="Z168" s="47"/>
    </row>
    <row r="169" ht="11.25" customHeight="1">
      <c r="A169" s="67"/>
      <c r="B169" s="67"/>
      <c r="C169" s="67"/>
      <c r="D169" s="67"/>
      <c r="E169" s="67"/>
      <c r="F169" s="67"/>
      <c r="G169" s="67"/>
      <c r="H169" s="67"/>
      <c r="I169" s="67"/>
      <c r="J169" s="67"/>
      <c r="K169" s="67"/>
      <c r="L169" s="67"/>
      <c r="M169" s="67"/>
      <c r="N169" s="67"/>
      <c r="O169" s="67"/>
      <c r="P169" s="67"/>
      <c r="Q169" s="67"/>
      <c r="R169" s="67"/>
      <c r="S169" s="67"/>
      <c r="T169" s="67"/>
      <c r="U169" s="67"/>
      <c r="V169" s="67"/>
      <c r="W169" s="67"/>
      <c r="X169" s="67"/>
      <c r="Y169" s="47"/>
      <c r="Z169" s="47"/>
    </row>
    <row r="170" ht="11.25" customHeight="1">
      <c r="A170" s="67"/>
      <c r="B170" s="67"/>
      <c r="C170" s="67"/>
      <c r="D170" s="67"/>
      <c r="E170" s="67"/>
      <c r="F170" s="67"/>
      <c r="G170" s="67"/>
      <c r="H170" s="67"/>
      <c r="I170" s="67"/>
      <c r="J170" s="67"/>
      <c r="K170" s="67"/>
      <c r="L170" s="67"/>
      <c r="M170" s="67"/>
      <c r="N170" s="67"/>
      <c r="O170" s="67"/>
      <c r="P170" s="67"/>
      <c r="Q170" s="67"/>
      <c r="R170" s="67"/>
      <c r="S170" s="67"/>
      <c r="T170" s="67"/>
      <c r="U170" s="67"/>
      <c r="V170" s="67"/>
      <c r="W170" s="67"/>
      <c r="X170" s="67"/>
      <c r="Y170" s="47"/>
      <c r="Z170" s="47"/>
    </row>
    <row r="171" ht="11.25" customHeight="1">
      <c r="A171" s="67"/>
      <c r="B171" s="67"/>
      <c r="C171" s="67"/>
      <c r="D171" s="67"/>
      <c r="E171" s="67"/>
      <c r="F171" s="67"/>
      <c r="G171" s="67"/>
      <c r="H171" s="67"/>
      <c r="I171" s="67"/>
      <c r="J171" s="67"/>
      <c r="K171" s="67"/>
      <c r="L171" s="67"/>
      <c r="M171" s="67"/>
      <c r="N171" s="67"/>
      <c r="O171" s="67"/>
      <c r="P171" s="67"/>
      <c r="Q171" s="67"/>
      <c r="R171" s="67"/>
      <c r="S171" s="67"/>
      <c r="T171" s="67"/>
      <c r="U171" s="67"/>
      <c r="V171" s="67"/>
      <c r="W171" s="67"/>
      <c r="X171" s="67"/>
      <c r="Y171" s="47"/>
      <c r="Z171" s="47"/>
    </row>
    <row r="172" ht="11.25" customHeight="1">
      <c r="A172" s="67"/>
      <c r="B172" s="67"/>
      <c r="C172" s="67"/>
      <c r="D172" s="67"/>
      <c r="E172" s="67"/>
      <c r="F172" s="67"/>
      <c r="G172" s="67"/>
      <c r="H172" s="67"/>
      <c r="I172" s="67"/>
      <c r="J172" s="67"/>
      <c r="K172" s="67"/>
      <c r="L172" s="67"/>
      <c r="M172" s="67"/>
      <c r="N172" s="67"/>
      <c r="O172" s="67"/>
      <c r="P172" s="67"/>
      <c r="Q172" s="67"/>
      <c r="R172" s="67"/>
      <c r="S172" s="67"/>
      <c r="T172" s="67"/>
      <c r="U172" s="67"/>
      <c r="V172" s="67"/>
      <c r="W172" s="67"/>
      <c r="X172" s="67"/>
      <c r="Y172" s="47"/>
      <c r="Z172" s="47"/>
    </row>
    <row r="173" ht="11.25" customHeight="1">
      <c r="A173" s="67"/>
      <c r="B173" s="67"/>
      <c r="C173" s="67"/>
      <c r="D173" s="67"/>
      <c r="E173" s="67"/>
      <c r="F173" s="67"/>
      <c r="G173" s="67"/>
      <c r="H173" s="67"/>
      <c r="I173" s="67"/>
      <c r="J173" s="67"/>
      <c r="K173" s="67"/>
      <c r="L173" s="67"/>
      <c r="M173" s="67"/>
      <c r="N173" s="67"/>
      <c r="O173" s="67"/>
      <c r="P173" s="67"/>
      <c r="Q173" s="67"/>
      <c r="R173" s="67"/>
      <c r="S173" s="67"/>
      <c r="T173" s="67"/>
      <c r="U173" s="67"/>
      <c r="V173" s="67"/>
      <c r="W173" s="67"/>
      <c r="X173" s="67"/>
      <c r="Y173" s="47"/>
      <c r="Z173" s="47"/>
    </row>
    <row r="174" ht="11.25" customHeight="1">
      <c r="A174" s="67"/>
      <c r="B174" s="67"/>
      <c r="C174" s="67"/>
      <c r="D174" s="67"/>
      <c r="E174" s="67"/>
      <c r="F174" s="67"/>
      <c r="G174" s="67"/>
      <c r="H174" s="67"/>
      <c r="I174" s="67"/>
      <c r="J174" s="67"/>
      <c r="K174" s="67"/>
      <c r="L174" s="67"/>
      <c r="M174" s="67"/>
      <c r="N174" s="67"/>
      <c r="O174" s="67"/>
      <c r="P174" s="67"/>
      <c r="Q174" s="67"/>
      <c r="R174" s="67"/>
      <c r="S174" s="67"/>
      <c r="T174" s="67"/>
      <c r="U174" s="67"/>
      <c r="V174" s="67"/>
      <c r="W174" s="67"/>
      <c r="X174" s="67"/>
      <c r="Y174" s="47"/>
      <c r="Z174" s="47"/>
    </row>
    <row r="175" ht="11.25" customHeight="1">
      <c r="A175" s="67"/>
      <c r="B175" s="67"/>
      <c r="C175" s="67"/>
      <c r="D175" s="67"/>
      <c r="E175" s="67"/>
      <c r="F175" s="67"/>
      <c r="G175" s="67"/>
      <c r="H175" s="67"/>
      <c r="I175" s="67"/>
      <c r="J175" s="67"/>
      <c r="K175" s="67"/>
      <c r="L175" s="67"/>
      <c r="M175" s="67"/>
      <c r="N175" s="67"/>
      <c r="O175" s="67"/>
      <c r="P175" s="67"/>
      <c r="Q175" s="67"/>
      <c r="R175" s="67"/>
      <c r="S175" s="67"/>
      <c r="T175" s="67"/>
      <c r="U175" s="67"/>
      <c r="V175" s="67"/>
      <c r="W175" s="67"/>
      <c r="X175" s="67"/>
      <c r="Y175" s="47"/>
      <c r="Z175" s="47"/>
    </row>
    <row r="176" ht="11.25" customHeight="1">
      <c r="A176" s="67"/>
      <c r="B176" s="67"/>
      <c r="C176" s="67"/>
      <c r="D176" s="67"/>
      <c r="E176" s="67"/>
      <c r="F176" s="67"/>
      <c r="G176" s="67"/>
      <c r="H176" s="67"/>
      <c r="I176" s="67"/>
      <c r="J176" s="67"/>
      <c r="K176" s="67"/>
      <c r="L176" s="67"/>
      <c r="M176" s="67"/>
      <c r="N176" s="67"/>
      <c r="O176" s="67"/>
      <c r="P176" s="67"/>
      <c r="Q176" s="67"/>
      <c r="R176" s="67"/>
      <c r="S176" s="67"/>
      <c r="T176" s="67"/>
      <c r="U176" s="67"/>
      <c r="V176" s="67"/>
      <c r="W176" s="67"/>
      <c r="X176" s="67"/>
      <c r="Y176" s="47"/>
      <c r="Z176" s="47"/>
    </row>
    <row r="177" ht="11.25" customHeight="1">
      <c r="A177" s="67"/>
      <c r="B177" s="67"/>
      <c r="C177" s="67"/>
      <c r="D177" s="67"/>
      <c r="E177" s="67"/>
      <c r="F177" s="67"/>
      <c r="G177" s="67"/>
      <c r="H177" s="67"/>
      <c r="I177" s="67"/>
      <c r="J177" s="67"/>
      <c r="K177" s="67"/>
      <c r="L177" s="67"/>
      <c r="M177" s="67"/>
      <c r="N177" s="67"/>
      <c r="O177" s="67"/>
      <c r="P177" s="67"/>
      <c r="Q177" s="67"/>
      <c r="R177" s="67"/>
      <c r="S177" s="67"/>
      <c r="T177" s="67"/>
      <c r="U177" s="67"/>
      <c r="V177" s="67"/>
      <c r="W177" s="67"/>
      <c r="X177" s="67"/>
      <c r="Y177" s="47"/>
      <c r="Z177" s="47"/>
    </row>
    <row r="178" ht="11.25" customHeight="1">
      <c r="A178" s="67"/>
      <c r="B178" s="67"/>
      <c r="C178" s="67"/>
      <c r="D178" s="67"/>
      <c r="E178" s="67"/>
      <c r="F178" s="67"/>
      <c r="G178" s="67"/>
      <c r="H178" s="67"/>
      <c r="I178" s="67"/>
      <c r="J178" s="67"/>
      <c r="K178" s="67"/>
      <c r="L178" s="67"/>
      <c r="M178" s="67"/>
      <c r="N178" s="67"/>
      <c r="O178" s="67"/>
      <c r="P178" s="67"/>
      <c r="Q178" s="67"/>
      <c r="R178" s="67"/>
      <c r="S178" s="67"/>
      <c r="T178" s="67"/>
      <c r="U178" s="67"/>
      <c r="V178" s="67"/>
      <c r="W178" s="67"/>
      <c r="X178" s="67"/>
      <c r="Y178" s="47"/>
      <c r="Z178" s="47"/>
    </row>
    <row r="179" ht="11.25" customHeight="1">
      <c r="A179" s="67"/>
      <c r="B179" s="67"/>
      <c r="C179" s="67"/>
      <c r="D179" s="67"/>
      <c r="E179" s="67"/>
      <c r="F179" s="67"/>
      <c r="G179" s="67"/>
      <c r="H179" s="67"/>
      <c r="I179" s="67"/>
      <c r="J179" s="67"/>
      <c r="K179" s="67"/>
      <c r="L179" s="67"/>
      <c r="M179" s="67"/>
      <c r="N179" s="67"/>
      <c r="O179" s="67"/>
      <c r="P179" s="67"/>
      <c r="Q179" s="67"/>
      <c r="R179" s="67"/>
      <c r="S179" s="67"/>
      <c r="T179" s="67"/>
      <c r="U179" s="67"/>
      <c r="V179" s="67"/>
      <c r="W179" s="67"/>
      <c r="X179" s="67"/>
      <c r="Y179" s="47"/>
      <c r="Z179" s="47"/>
    </row>
    <row r="180" ht="11.25" customHeight="1">
      <c r="A180" s="67"/>
      <c r="B180" s="67"/>
      <c r="C180" s="67"/>
      <c r="D180" s="67"/>
      <c r="E180" s="67"/>
      <c r="F180" s="67"/>
      <c r="G180" s="67"/>
      <c r="H180" s="67"/>
      <c r="I180" s="67"/>
      <c r="J180" s="67"/>
      <c r="K180" s="67"/>
      <c r="L180" s="67"/>
      <c r="M180" s="67"/>
      <c r="N180" s="67"/>
      <c r="O180" s="67"/>
      <c r="P180" s="67"/>
      <c r="Q180" s="67"/>
      <c r="R180" s="67"/>
      <c r="S180" s="67"/>
      <c r="T180" s="67"/>
      <c r="U180" s="67"/>
      <c r="V180" s="67"/>
      <c r="W180" s="67"/>
      <c r="X180" s="67"/>
      <c r="Y180" s="47"/>
      <c r="Z180" s="47"/>
    </row>
    <row r="181" ht="11.25" customHeight="1">
      <c r="A181" s="67"/>
      <c r="B181" s="67"/>
      <c r="C181" s="67"/>
      <c r="D181" s="67"/>
      <c r="E181" s="67"/>
      <c r="F181" s="67"/>
      <c r="G181" s="67"/>
      <c r="H181" s="67"/>
      <c r="I181" s="67"/>
      <c r="J181" s="67"/>
      <c r="K181" s="67"/>
      <c r="L181" s="67"/>
      <c r="M181" s="67"/>
      <c r="N181" s="67"/>
      <c r="O181" s="67"/>
      <c r="P181" s="67"/>
      <c r="Q181" s="67"/>
      <c r="R181" s="67"/>
      <c r="S181" s="67"/>
      <c r="T181" s="67"/>
      <c r="U181" s="67"/>
      <c r="V181" s="67"/>
      <c r="W181" s="67"/>
      <c r="X181" s="67"/>
      <c r="Y181" s="47"/>
      <c r="Z181" s="47"/>
    </row>
    <row r="182" ht="11.25" customHeight="1">
      <c r="A182" s="67"/>
      <c r="B182" s="67"/>
      <c r="C182" s="67"/>
      <c r="D182" s="67"/>
      <c r="E182" s="67"/>
      <c r="F182" s="67"/>
      <c r="G182" s="67"/>
      <c r="H182" s="67"/>
      <c r="I182" s="67"/>
      <c r="J182" s="67"/>
      <c r="K182" s="67"/>
      <c r="L182" s="67"/>
      <c r="M182" s="67"/>
      <c r="N182" s="67"/>
      <c r="O182" s="67"/>
      <c r="P182" s="67"/>
      <c r="Q182" s="67"/>
      <c r="R182" s="67"/>
      <c r="S182" s="67"/>
      <c r="T182" s="67"/>
      <c r="U182" s="67"/>
      <c r="V182" s="67"/>
      <c r="W182" s="67"/>
      <c r="X182" s="67"/>
      <c r="Y182" s="47"/>
      <c r="Z182" s="47"/>
    </row>
    <row r="183" ht="11.25" customHeight="1">
      <c r="A183" s="67"/>
      <c r="B183" s="67"/>
      <c r="C183" s="67"/>
      <c r="D183" s="67"/>
      <c r="E183" s="67"/>
      <c r="F183" s="67"/>
      <c r="G183" s="67"/>
      <c r="H183" s="67"/>
      <c r="I183" s="67"/>
      <c r="J183" s="67"/>
      <c r="K183" s="67"/>
      <c r="L183" s="67"/>
      <c r="M183" s="67"/>
      <c r="N183" s="67"/>
      <c r="O183" s="67"/>
      <c r="P183" s="67"/>
      <c r="Q183" s="67"/>
      <c r="R183" s="67"/>
      <c r="S183" s="67"/>
      <c r="T183" s="67"/>
      <c r="U183" s="67"/>
      <c r="V183" s="67"/>
      <c r="W183" s="67"/>
      <c r="X183" s="67"/>
      <c r="Y183" s="47"/>
      <c r="Z183" s="47"/>
    </row>
    <row r="184" ht="11.25" customHeight="1">
      <c r="A184" s="67"/>
      <c r="B184" s="67"/>
      <c r="C184" s="67"/>
      <c r="D184" s="67"/>
      <c r="E184" s="67"/>
      <c r="F184" s="67"/>
      <c r="G184" s="67"/>
      <c r="H184" s="67"/>
      <c r="I184" s="67"/>
      <c r="J184" s="67"/>
      <c r="K184" s="67"/>
      <c r="L184" s="67"/>
      <c r="M184" s="67"/>
      <c r="N184" s="67"/>
      <c r="O184" s="67"/>
      <c r="P184" s="67"/>
      <c r="Q184" s="67"/>
      <c r="R184" s="67"/>
      <c r="S184" s="67"/>
      <c r="T184" s="67"/>
      <c r="U184" s="67"/>
      <c r="V184" s="67"/>
      <c r="W184" s="67"/>
      <c r="X184" s="67"/>
      <c r="Y184" s="47"/>
      <c r="Z184" s="47"/>
    </row>
    <row r="185" ht="11.25" customHeight="1">
      <c r="A185" s="67"/>
      <c r="B185" s="67"/>
      <c r="C185" s="67"/>
      <c r="D185" s="67"/>
      <c r="E185" s="67"/>
      <c r="F185" s="67"/>
      <c r="G185" s="67"/>
      <c r="H185" s="67"/>
      <c r="I185" s="67"/>
      <c r="J185" s="67"/>
      <c r="K185" s="67"/>
      <c r="L185" s="67"/>
      <c r="M185" s="67"/>
      <c r="N185" s="67"/>
      <c r="O185" s="67"/>
      <c r="P185" s="67"/>
      <c r="Q185" s="67"/>
      <c r="R185" s="67"/>
      <c r="S185" s="67"/>
      <c r="T185" s="67"/>
      <c r="U185" s="67"/>
      <c r="V185" s="67"/>
      <c r="W185" s="67"/>
      <c r="X185" s="67"/>
      <c r="Y185" s="47"/>
      <c r="Z185" s="47"/>
    </row>
    <row r="186" ht="11.25" customHeight="1">
      <c r="A186" s="67"/>
      <c r="B186" s="67"/>
      <c r="C186" s="67"/>
      <c r="D186" s="67"/>
      <c r="E186" s="67"/>
      <c r="F186" s="67"/>
      <c r="G186" s="67"/>
      <c r="H186" s="67"/>
      <c r="I186" s="67"/>
      <c r="J186" s="67"/>
      <c r="K186" s="67"/>
      <c r="L186" s="67"/>
      <c r="M186" s="67"/>
      <c r="N186" s="67"/>
      <c r="O186" s="67"/>
      <c r="P186" s="67"/>
      <c r="Q186" s="67"/>
      <c r="R186" s="67"/>
      <c r="S186" s="67"/>
      <c r="T186" s="67"/>
      <c r="U186" s="67"/>
      <c r="V186" s="67"/>
      <c r="W186" s="67"/>
      <c r="X186" s="67"/>
      <c r="Y186" s="47"/>
      <c r="Z186" s="47"/>
    </row>
    <row r="187" ht="11.25" customHeight="1">
      <c r="A187" s="67"/>
      <c r="B187" s="67"/>
      <c r="C187" s="67"/>
      <c r="D187" s="67"/>
      <c r="E187" s="67"/>
      <c r="F187" s="67"/>
      <c r="G187" s="67"/>
      <c r="H187" s="67"/>
      <c r="I187" s="67"/>
      <c r="J187" s="67"/>
      <c r="K187" s="67"/>
      <c r="L187" s="67"/>
      <c r="M187" s="67"/>
      <c r="N187" s="67"/>
      <c r="O187" s="67"/>
      <c r="P187" s="67"/>
      <c r="Q187" s="67"/>
      <c r="R187" s="67"/>
      <c r="S187" s="67"/>
      <c r="T187" s="67"/>
      <c r="U187" s="67"/>
      <c r="V187" s="67"/>
      <c r="W187" s="67"/>
      <c r="X187" s="67"/>
      <c r="Y187" s="47"/>
      <c r="Z187" s="47"/>
    </row>
    <row r="188" ht="11.25" customHeight="1">
      <c r="A188" s="67"/>
      <c r="B188" s="67"/>
      <c r="C188" s="67"/>
      <c r="D188" s="67"/>
      <c r="E188" s="67"/>
      <c r="F188" s="67"/>
      <c r="G188" s="67"/>
      <c r="H188" s="67"/>
      <c r="I188" s="67"/>
      <c r="J188" s="67"/>
      <c r="K188" s="67"/>
      <c r="L188" s="67"/>
      <c r="M188" s="67"/>
      <c r="N188" s="67"/>
      <c r="O188" s="67"/>
      <c r="P188" s="67"/>
      <c r="Q188" s="67"/>
      <c r="R188" s="67"/>
      <c r="S188" s="67"/>
      <c r="T188" s="67"/>
      <c r="U188" s="67"/>
      <c r="V188" s="67"/>
      <c r="W188" s="67"/>
      <c r="X188" s="67"/>
      <c r="Y188" s="47"/>
      <c r="Z188" s="47"/>
    </row>
    <row r="189" ht="11.25" customHeight="1">
      <c r="A189" s="67"/>
      <c r="B189" s="67"/>
      <c r="C189" s="67"/>
      <c r="D189" s="67"/>
      <c r="E189" s="67"/>
      <c r="F189" s="67"/>
      <c r="G189" s="67"/>
      <c r="H189" s="67"/>
      <c r="I189" s="67"/>
      <c r="J189" s="67"/>
      <c r="K189" s="67"/>
      <c r="L189" s="67"/>
      <c r="M189" s="67"/>
      <c r="N189" s="67"/>
      <c r="O189" s="67"/>
      <c r="P189" s="67"/>
      <c r="Q189" s="67"/>
      <c r="R189" s="67"/>
      <c r="S189" s="67"/>
      <c r="T189" s="67"/>
      <c r="U189" s="67"/>
      <c r="V189" s="67"/>
      <c r="W189" s="67"/>
      <c r="X189" s="67"/>
      <c r="Y189" s="47"/>
      <c r="Z189" s="47"/>
    </row>
    <row r="190" ht="11.25" customHeight="1">
      <c r="A190" s="67"/>
      <c r="B190" s="67"/>
      <c r="C190" s="67"/>
      <c r="D190" s="67"/>
      <c r="E190" s="67"/>
      <c r="F190" s="67"/>
      <c r="G190" s="67"/>
      <c r="H190" s="67"/>
      <c r="I190" s="67"/>
      <c r="J190" s="67"/>
      <c r="K190" s="67"/>
      <c r="L190" s="67"/>
      <c r="M190" s="67"/>
      <c r="N190" s="67"/>
      <c r="O190" s="67"/>
      <c r="P190" s="67"/>
      <c r="Q190" s="67"/>
      <c r="R190" s="67"/>
      <c r="S190" s="67"/>
      <c r="T190" s="67"/>
      <c r="U190" s="67"/>
      <c r="V190" s="67"/>
      <c r="W190" s="67"/>
      <c r="X190" s="67"/>
      <c r="Y190" s="47"/>
      <c r="Z190" s="47"/>
    </row>
    <row r="191" ht="11.25" customHeight="1">
      <c r="A191" s="67"/>
      <c r="B191" s="67"/>
      <c r="C191" s="67"/>
      <c r="D191" s="67"/>
      <c r="E191" s="67"/>
      <c r="F191" s="67"/>
      <c r="G191" s="67"/>
      <c r="H191" s="67"/>
      <c r="I191" s="67"/>
      <c r="J191" s="67"/>
      <c r="K191" s="67"/>
      <c r="L191" s="67"/>
      <c r="M191" s="67"/>
      <c r="N191" s="67"/>
      <c r="O191" s="67"/>
      <c r="P191" s="67"/>
      <c r="Q191" s="67"/>
      <c r="R191" s="67"/>
      <c r="S191" s="67"/>
      <c r="T191" s="67"/>
      <c r="U191" s="67"/>
      <c r="V191" s="67"/>
      <c r="W191" s="67"/>
      <c r="X191" s="67"/>
      <c r="Y191" s="47"/>
      <c r="Z191" s="47"/>
    </row>
    <row r="192" ht="11.25" customHeight="1">
      <c r="A192" s="67"/>
      <c r="B192" s="67"/>
      <c r="C192" s="67"/>
      <c r="D192" s="67"/>
      <c r="E192" s="67"/>
      <c r="F192" s="67"/>
      <c r="G192" s="67"/>
      <c r="H192" s="67"/>
      <c r="I192" s="67"/>
      <c r="J192" s="67"/>
      <c r="K192" s="67"/>
      <c r="L192" s="67"/>
      <c r="M192" s="67"/>
      <c r="N192" s="67"/>
      <c r="O192" s="67"/>
      <c r="P192" s="67"/>
      <c r="Q192" s="67"/>
      <c r="R192" s="67"/>
      <c r="S192" s="67"/>
      <c r="T192" s="67"/>
      <c r="U192" s="67"/>
      <c r="V192" s="67"/>
      <c r="W192" s="67"/>
      <c r="X192" s="67"/>
      <c r="Y192" s="47"/>
      <c r="Z192" s="47"/>
    </row>
    <row r="193" ht="11.25" customHeight="1">
      <c r="A193" s="67"/>
      <c r="B193" s="67"/>
      <c r="C193" s="67"/>
      <c r="D193" s="67"/>
      <c r="E193" s="67"/>
      <c r="F193" s="67"/>
      <c r="G193" s="67"/>
      <c r="H193" s="67"/>
      <c r="I193" s="67"/>
      <c r="J193" s="67"/>
      <c r="K193" s="67"/>
      <c r="L193" s="67"/>
      <c r="M193" s="67"/>
      <c r="N193" s="67"/>
      <c r="O193" s="67"/>
      <c r="P193" s="67"/>
      <c r="Q193" s="67"/>
      <c r="R193" s="67"/>
      <c r="S193" s="67"/>
      <c r="T193" s="67"/>
      <c r="U193" s="67"/>
      <c r="V193" s="67"/>
      <c r="W193" s="67"/>
      <c r="X193" s="67"/>
      <c r="Y193" s="47"/>
      <c r="Z193" s="47"/>
    </row>
    <row r="194" ht="11.25" customHeight="1">
      <c r="A194" s="67"/>
      <c r="B194" s="67"/>
      <c r="C194" s="67"/>
      <c r="D194" s="67"/>
      <c r="E194" s="67"/>
      <c r="F194" s="67"/>
      <c r="G194" s="67"/>
      <c r="H194" s="67"/>
      <c r="I194" s="67"/>
      <c r="J194" s="67"/>
      <c r="K194" s="67"/>
      <c r="L194" s="67"/>
      <c r="M194" s="67"/>
      <c r="N194" s="67"/>
      <c r="O194" s="67"/>
      <c r="P194" s="67"/>
      <c r="Q194" s="67"/>
      <c r="R194" s="67"/>
      <c r="S194" s="67"/>
      <c r="T194" s="67"/>
      <c r="U194" s="67"/>
      <c r="V194" s="67"/>
      <c r="W194" s="67"/>
      <c r="X194" s="67"/>
      <c r="Y194" s="47"/>
      <c r="Z194" s="47"/>
    </row>
    <row r="195" ht="11.25" customHeight="1">
      <c r="A195" s="67"/>
      <c r="B195" s="67"/>
      <c r="C195" s="67"/>
      <c r="D195" s="67"/>
      <c r="E195" s="67"/>
      <c r="F195" s="67"/>
      <c r="G195" s="67"/>
      <c r="H195" s="67"/>
      <c r="I195" s="67"/>
      <c r="J195" s="67"/>
      <c r="K195" s="67"/>
      <c r="L195" s="67"/>
      <c r="M195" s="67"/>
      <c r="N195" s="67"/>
      <c r="O195" s="67"/>
      <c r="P195" s="67"/>
      <c r="Q195" s="67"/>
      <c r="R195" s="67"/>
      <c r="S195" s="67"/>
      <c r="T195" s="67"/>
      <c r="U195" s="67"/>
      <c r="V195" s="67"/>
      <c r="W195" s="67"/>
      <c r="X195" s="67"/>
      <c r="Y195" s="47"/>
      <c r="Z195" s="47"/>
    </row>
    <row r="196" ht="11.25" customHeight="1">
      <c r="A196" s="67"/>
      <c r="B196" s="67"/>
      <c r="C196" s="67"/>
      <c r="D196" s="67"/>
      <c r="E196" s="67"/>
      <c r="F196" s="67"/>
      <c r="G196" s="67"/>
      <c r="H196" s="67"/>
      <c r="I196" s="67"/>
      <c r="J196" s="67"/>
      <c r="K196" s="67"/>
      <c r="L196" s="67"/>
      <c r="M196" s="67"/>
      <c r="N196" s="67"/>
      <c r="O196" s="67"/>
      <c r="P196" s="67"/>
      <c r="Q196" s="67"/>
      <c r="R196" s="67"/>
      <c r="S196" s="67"/>
      <c r="T196" s="67"/>
      <c r="U196" s="67"/>
      <c r="V196" s="67"/>
      <c r="W196" s="67"/>
      <c r="X196" s="67"/>
      <c r="Y196" s="47"/>
      <c r="Z196" s="47"/>
    </row>
    <row r="197" ht="11.25" customHeight="1">
      <c r="A197" s="67"/>
      <c r="B197" s="67"/>
      <c r="C197" s="67"/>
      <c r="D197" s="67"/>
      <c r="E197" s="67"/>
      <c r="F197" s="67"/>
      <c r="G197" s="67"/>
      <c r="H197" s="67"/>
      <c r="I197" s="67"/>
      <c r="J197" s="67"/>
      <c r="K197" s="67"/>
      <c r="L197" s="67"/>
      <c r="M197" s="67"/>
      <c r="N197" s="67"/>
      <c r="O197" s="67"/>
      <c r="P197" s="67"/>
      <c r="Q197" s="67"/>
      <c r="R197" s="67"/>
      <c r="S197" s="67"/>
      <c r="T197" s="67"/>
      <c r="U197" s="67"/>
      <c r="V197" s="67"/>
      <c r="W197" s="67"/>
      <c r="X197" s="67"/>
      <c r="Y197" s="47"/>
      <c r="Z197" s="47"/>
    </row>
    <row r="198" ht="11.25" customHeight="1">
      <c r="A198" s="67"/>
      <c r="B198" s="67"/>
      <c r="C198" s="67"/>
      <c r="D198" s="67"/>
      <c r="E198" s="67"/>
      <c r="F198" s="67"/>
      <c r="G198" s="67"/>
      <c r="H198" s="67"/>
      <c r="I198" s="67"/>
      <c r="J198" s="67"/>
      <c r="K198" s="67"/>
      <c r="L198" s="67"/>
      <c r="M198" s="67"/>
      <c r="N198" s="67"/>
      <c r="O198" s="67"/>
      <c r="P198" s="67"/>
      <c r="Q198" s="67"/>
      <c r="R198" s="67"/>
      <c r="S198" s="67"/>
      <c r="T198" s="67"/>
      <c r="U198" s="67"/>
      <c r="V198" s="67"/>
      <c r="W198" s="67"/>
      <c r="X198" s="67"/>
      <c r="Y198" s="47"/>
      <c r="Z198" s="47"/>
    </row>
    <row r="199" ht="11.25" customHeight="1">
      <c r="A199" s="67"/>
      <c r="B199" s="67"/>
      <c r="C199" s="67"/>
      <c r="D199" s="67"/>
      <c r="E199" s="67"/>
      <c r="F199" s="67"/>
      <c r="G199" s="67"/>
      <c r="H199" s="67"/>
      <c r="I199" s="67"/>
      <c r="J199" s="67"/>
      <c r="K199" s="67"/>
      <c r="L199" s="67"/>
      <c r="M199" s="67"/>
      <c r="N199" s="67"/>
      <c r="O199" s="67"/>
      <c r="P199" s="67"/>
      <c r="Q199" s="67"/>
      <c r="R199" s="67"/>
      <c r="S199" s="67"/>
      <c r="T199" s="67"/>
      <c r="U199" s="67"/>
      <c r="V199" s="67"/>
      <c r="W199" s="67"/>
      <c r="X199" s="67"/>
      <c r="Y199" s="47"/>
      <c r="Z199" s="47"/>
    </row>
    <row r="200" ht="11.25" customHeight="1">
      <c r="A200" s="67"/>
      <c r="B200" s="67"/>
      <c r="C200" s="67"/>
      <c r="D200" s="67"/>
      <c r="E200" s="67"/>
      <c r="F200" s="67"/>
      <c r="G200" s="67"/>
      <c r="H200" s="67"/>
      <c r="I200" s="67"/>
      <c r="J200" s="67"/>
      <c r="K200" s="67"/>
      <c r="L200" s="67"/>
      <c r="M200" s="67"/>
      <c r="N200" s="67"/>
      <c r="O200" s="67"/>
      <c r="P200" s="67"/>
      <c r="Q200" s="67"/>
      <c r="R200" s="67"/>
      <c r="S200" s="67"/>
      <c r="T200" s="67"/>
      <c r="U200" s="67"/>
      <c r="V200" s="67"/>
      <c r="W200" s="67"/>
      <c r="X200" s="67"/>
      <c r="Y200" s="47"/>
      <c r="Z200" s="47"/>
    </row>
    <row r="201" ht="11.25" customHeight="1">
      <c r="A201" s="67"/>
      <c r="B201" s="67"/>
      <c r="C201" s="67"/>
      <c r="D201" s="67"/>
      <c r="E201" s="67"/>
      <c r="F201" s="67"/>
      <c r="G201" s="67"/>
      <c r="H201" s="67"/>
      <c r="I201" s="67"/>
      <c r="J201" s="67"/>
      <c r="K201" s="67"/>
      <c r="L201" s="67"/>
      <c r="M201" s="67"/>
      <c r="N201" s="67"/>
      <c r="O201" s="67"/>
      <c r="P201" s="67"/>
      <c r="Q201" s="67"/>
      <c r="R201" s="67"/>
      <c r="S201" s="67"/>
      <c r="T201" s="67"/>
      <c r="U201" s="67"/>
      <c r="V201" s="67"/>
      <c r="W201" s="67"/>
      <c r="X201" s="67"/>
      <c r="Y201" s="47"/>
      <c r="Z201" s="47"/>
    </row>
    <row r="202" ht="11.25" customHeight="1">
      <c r="A202" s="67"/>
      <c r="B202" s="67"/>
      <c r="C202" s="67"/>
      <c r="D202" s="67"/>
      <c r="E202" s="67"/>
      <c r="F202" s="67"/>
      <c r="G202" s="67"/>
      <c r="H202" s="67"/>
      <c r="I202" s="67"/>
      <c r="J202" s="67"/>
      <c r="K202" s="67"/>
      <c r="L202" s="67"/>
      <c r="M202" s="67"/>
      <c r="N202" s="67"/>
      <c r="O202" s="67"/>
      <c r="P202" s="67"/>
      <c r="Q202" s="67"/>
      <c r="R202" s="67"/>
      <c r="S202" s="67"/>
      <c r="T202" s="67"/>
      <c r="U202" s="67"/>
      <c r="V202" s="67"/>
      <c r="W202" s="67"/>
      <c r="X202" s="67"/>
      <c r="Y202" s="47"/>
      <c r="Z202" s="47"/>
    </row>
    <row r="203" ht="11.25" customHeight="1">
      <c r="A203" s="67"/>
      <c r="B203" s="67"/>
      <c r="C203" s="67"/>
      <c r="D203" s="67"/>
      <c r="E203" s="67"/>
      <c r="F203" s="67"/>
      <c r="G203" s="67"/>
      <c r="H203" s="67"/>
      <c r="I203" s="67"/>
      <c r="J203" s="67"/>
      <c r="K203" s="67"/>
      <c r="L203" s="67"/>
      <c r="M203" s="67"/>
      <c r="N203" s="67"/>
      <c r="O203" s="67"/>
      <c r="P203" s="67"/>
      <c r="Q203" s="67"/>
      <c r="R203" s="67"/>
      <c r="S203" s="67"/>
      <c r="T203" s="67"/>
      <c r="U203" s="67"/>
      <c r="V203" s="67"/>
      <c r="W203" s="67"/>
      <c r="X203" s="67"/>
      <c r="Y203" s="47"/>
      <c r="Z203" s="47"/>
    </row>
    <row r="204" ht="11.25" customHeight="1">
      <c r="A204" s="67"/>
      <c r="B204" s="67"/>
      <c r="C204" s="67"/>
      <c r="D204" s="67"/>
      <c r="E204" s="67"/>
      <c r="F204" s="67"/>
      <c r="G204" s="67"/>
      <c r="H204" s="67"/>
      <c r="I204" s="67"/>
      <c r="J204" s="67"/>
      <c r="K204" s="67"/>
      <c r="L204" s="67"/>
      <c r="M204" s="67"/>
      <c r="N204" s="67"/>
      <c r="O204" s="67"/>
      <c r="P204" s="67"/>
      <c r="Q204" s="67"/>
      <c r="R204" s="67"/>
      <c r="S204" s="67"/>
      <c r="T204" s="67"/>
      <c r="U204" s="67"/>
      <c r="V204" s="67"/>
      <c r="W204" s="67"/>
      <c r="X204" s="67"/>
      <c r="Y204" s="47"/>
      <c r="Z204" s="47"/>
    </row>
    <row r="205" ht="11.25" customHeight="1">
      <c r="A205" s="67"/>
      <c r="B205" s="67"/>
      <c r="C205" s="67"/>
      <c r="D205" s="67"/>
      <c r="E205" s="67"/>
      <c r="F205" s="67"/>
      <c r="G205" s="67"/>
      <c r="H205" s="67"/>
      <c r="I205" s="67"/>
      <c r="J205" s="67"/>
      <c r="K205" s="67"/>
      <c r="L205" s="67"/>
      <c r="M205" s="67"/>
      <c r="N205" s="67"/>
      <c r="O205" s="67"/>
      <c r="P205" s="67"/>
      <c r="Q205" s="67"/>
      <c r="R205" s="67"/>
      <c r="S205" s="67"/>
      <c r="T205" s="67"/>
      <c r="U205" s="67"/>
      <c r="V205" s="67"/>
      <c r="W205" s="67"/>
      <c r="X205" s="67"/>
      <c r="Y205" s="47"/>
      <c r="Z205" s="47"/>
    </row>
    <row r="206" ht="11.25" customHeight="1">
      <c r="A206" s="67"/>
      <c r="B206" s="67"/>
      <c r="C206" s="67"/>
      <c r="D206" s="67"/>
      <c r="E206" s="67"/>
      <c r="F206" s="67"/>
      <c r="G206" s="67"/>
      <c r="H206" s="67"/>
      <c r="I206" s="67"/>
      <c r="J206" s="67"/>
      <c r="K206" s="67"/>
      <c r="L206" s="67"/>
      <c r="M206" s="67"/>
      <c r="N206" s="67"/>
      <c r="O206" s="67"/>
      <c r="P206" s="67"/>
      <c r="Q206" s="67"/>
      <c r="R206" s="67"/>
      <c r="S206" s="67"/>
      <c r="T206" s="67"/>
      <c r="U206" s="67"/>
      <c r="V206" s="67"/>
      <c r="W206" s="67"/>
      <c r="X206" s="67"/>
      <c r="Y206" s="47"/>
      <c r="Z206" s="47"/>
    </row>
    <row r="207" ht="11.25" customHeight="1">
      <c r="A207" s="67"/>
      <c r="B207" s="67"/>
      <c r="C207" s="67"/>
      <c r="D207" s="67"/>
      <c r="E207" s="67"/>
      <c r="F207" s="67"/>
      <c r="G207" s="67"/>
      <c r="H207" s="67"/>
      <c r="I207" s="67"/>
      <c r="J207" s="67"/>
      <c r="K207" s="67"/>
      <c r="L207" s="67"/>
      <c r="M207" s="67"/>
      <c r="N207" s="67"/>
      <c r="O207" s="67"/>
      <c r="P207" s="67"/>
      <c r="Q207" s="67"/>
      <c r="R207" s="67"/>
      <c r="S207" s="67"/>
      <c r="T207" s="67"/>
      <c r="U207" s="67"/>
      <c r="V207" s="67"/>
      <c r="W207" s="67"/>
      <c r="X207" s="67"/>
      <c r="Y207" s="47"/>
      <c r="Z207" s="47"/>
    </row>
    <row r="208" ht="11.25" customHeight="1">
      <c r="A208" s="67"/>
      <c r="B208" s="67"/>
      <c r="C208" s="67"/>
      <c r="D208" s="67"/>
      <c r="E208" s="67"/>
      <c r="F208" s="67"/>
      <c r="G208" s="67"/>
      <c r="H208" s="67"/>
      <c r="I208" s="67"/>
      <c r="J208" s="67"/>
      <c r="K208" s="67"/>
      <c r="L208" s="67"/>
      <c r="M208" s="67"/>
      <c r="N208" s="67"/>
      <c r="O208" s="67"/>
      <c r="P208" s="67"/>
      <c r="Q208" s="67"/>
      <c r="R208" s="67"/>
      <c r="S208" s="67"/>
      <c r="T208" s="67"/>
      <c r="U208" s="67"/>
      <c r="V208" s="67"/>
      <c r="W208" s="67"/>
      <c r="X208" s="67"/>
      <c r="Y208" s="47"/>
      <c r="Z208" s="47"/>
    </row>
    <row r="209" ht="11.25" customHeight="1">
      <c r="A209" s="67"/>
      <c r="B209" s="67"/>
      <c r="C209" s="67"/>
      <c r="D209" s="67"/>
      <c r="E209" s="67"/>
      <c r="F209" s="67"/>
      <c r="G209" s="67"/>
      <c r="H209" s="67"/>
      <c r="I209" s="67"/>
      <c r="J209" s="67"/>
      <c r="K209" s="67"/>
      <c r="L209" s="67"/>
      <c r="M209" s="67"/>
      <c r="N209" s="67"/>
      <c r="O209" s="67"/>
      <c r="P209" s="67"/>
      <c r="Q209" s="67"/>
      <c r="R209" s="67"/>
      <c r="S209" s="67"/>
      <c r="T209" s="67"/>
      <c r="U209" s="67"/>
      <c r="V209" s="67"/>
      <c r="W209" s="67"/>
      <c r="X209" s="67"/>
      <c r="Y209" s="47"/>
      <c r="Z209" s="47"/>
    </row>
    <row r="210" ht="11.25" customHeight="1">
      <c r="A210" s="67"/>
      <c r="B210" s="67"/>
      <c r="C210" s="67"/>
      <c r="D210" s="67"/>
      <c r="E210" s="67"/>
      <c r="F210" s="67"/>
      <c r="G210" s="67"/>
      <c r="H210" s="67"/>
      <c r="I210" s="67"/>
      <c r="J210" s="67"/>
      <c r="K210" s="67"/>
      <c r="L210" s="67"/>
      <c r="M210" s="67"/>
      <c r="N210" s="67"/>
      <c r="O210" s="67"/>
      <c r="P210" s="67"/>
      <c r="Q210" s="67"/>
      <c r="R210" s="67"/>
      <c r="S210" s="67"/>
      <c r="T210" s="67"/>
      <c r="U210" s="67"/>
      <c r="V210" s="67"/>
      <c r="W210" s="67"/>
      <c r="X210" s="67"/>
      <c r="Y210" s="47"/>
      <c r="Z210" s="47"/>
    </row>
    <row r="211" ht="11.25" customHeight="1">
      <c r="A211" s="67"/>
      <c r="B211" s="67"/>
      <c r="C211" s="67"/>
      <c r="D211" s="67"/>
      <c r="E211" s="67"/>
      <c r="F211" s="67"/>
      <c r="G211" s="67"/>
      <c r="H211" s="67"/>
      <c r="I211" s="67"/>
      <c r="J211" s="67"/>
      <c r="K211" s="67"/>
      <c r="L211" s="67"/>
      <c r="M211" s="67"/>
      <c r="N211" s="67"/>
      <c r="O211" s="67"/>
      <c r="P211" s="67"/>
      <c r="Q211" s="67"/>
      <c r="R211" s="67"/>
      <c r="S211" s="67"/>
      <c r="T211" s="67"/>
      <c r="U211" s="67"/>
      <c r="V211" s="67"/>
      <c r="W211" s="67"/>
      <c r="X211" s="67"/>
      <c r="Y211" s="47"/>
      <c r="Z211" s="47"/>
    </row>
    <row r="212" ht="11.25" customHeight="1">
      <c r="A212" s="67"/>
      <c r="B212" s="67"/>
      <c r="C212" s="67"/>
      <c r="D212" s="67"/>
      <c r="E212" s="67"/>
      <c r="F212" s="67"/>
      <c r="G212" s="67"/>
      <c r="H212" s="67"/>
      <c r="I212" s="67"/>
      <c r="J212" s="67"/>
      <c r="K212" s="67"/>
      <c r="L212" s="67"/>
      <c r="M212" s="67"/>
      <c r="N212" s="67"/>
      <c r="O212" s="67"/>
      <c r="P212" s="67"/>
      <c r="Q212" s="67"/>
      <c r="R212" s="67"/>
      <c r="S212" s="67"/>
      <c r="T212" s="67"/>
      <c r="U212" s="67"/>
      <c r="V212" s="67"/>
      <c r="W212" s="67"/>
      <c r="X212" s="67"/>
      <c r="Y212" s="47"/>
      <c r="Z212" s="47"/>
    </row>
    <row r="213" ht="11.25" customHeight="1">
      <c r="A213" s="67"/>
      <c r="B213" s="67"/>
      <c r="C213" s="67"/>
      <c r="D213" s="67"/>
      <c r="E213" s="67"/>
      <c r="F213" s="67"/>
      <c r="G213" s="67"/>
      <c r="H213" s="67"/>
      <c r="I213" s="67"/>
      <c r="J213" s="67"/>
      <c r="K213" s="67"/>
      <c r="L213" s="67"/>
      <c r="M213" s="67"/>
      <c r="N213" s="67"/>
      <c r="O213" s="67"/>
      <c r="P213" s="67"/>
      <c r="Q213" s="67"/>
      <c r="R213" s="67"/>
      <c r="S213" s="67"/>
      <c r="T213" s="67"/>
      <c r="U213" s="67"/>
      <c r="V213" s="67"/>
      <c r="W213" s="67"/>
      <c r="X213" s="67"/>
      <c r="Y213" s="47"/>
      <c r="Z213" s="47"/>
    </row>
    <row r="214" ht="11.25" customHeight="1">
      <c r="A214" s="67"/>
      <c r="B214" s="67"/>
      <c r="C214" s="67"/>
      <c r="D214" s="67"/>
      <c r="E214" s="67"/>
      <c r="F214" s="67"/>
      <c r="G214" s="67"/>
      <c r="H214" s="67"/>
      <c r="I214" s="67"/>
      <c r="J214" s="67"/>
      <c r="K214" s="67"/>
      <c r="L214" s="67"/>
      <c r="M214" s="67"/>
      <c r="N214" s="67"/>
      <c r="O214" s="67"/>
      <c r="P214" s="67"/>
      <c r="Q214" s="67"/>
      <c r="R214" s="67"/>
      <c r="S214" s="67"/>
      <c r="T214" s="67"/>
      <c r="U214" s="67"/>
      <c r="V214" s="67"/>
      <c r="W214" s="67"/>
      <c r="X214" s="67"/>
      <c r="Y214" s="47"/>
      <c r="Z214" s="47"/>
    </row>
    <row r="215" ht="11.25" customHeight="1">
      <c r="A215" s="67"/>
      <c r="B215" s="67"/>
      <c r="C215" s="67"/>
      <c r="D215" s="67"/>
      <c r="E215" s="67"/>
      <c r="F215" s="67"/>
      <c r="G215" s="67"/>
      <c r="H215" s="67"/>
      <c r="I215" s="67"/>
      <c r="J215" s="67"/>
      <c r="K215" s="67"/>
      <c r="L215" s="67"/>
      <c r="M215" s="67"/>
      <c r="N215" s="67"/>
      <c r="O215" s="67"/>
      <c r="P215" s="67"/>
      <c r="Q215" s="67"/>
      <c r="R215" s="67"/>
      <c r="S215" s="67"/>
      <c r="T215" s="67"/>
      <c r="U215" s="67"/>
      <c r="V215" s="67"/>
      <c r="W215" s="67"/>
      <c r="X215" s="67"/>
      <c r="Y215" s="47"/>
      <c r="Z215" s="47"/>
    </row>
    <row r="216" ht="11.25" customHeight="1">
      <c r="A216" s="67"/>
      <c r="B216" s="67"/>
      <c r="C216" s="67"/>
      <c r="D216" s="67"/>
      <c r="E216" s="67"/>
      <c r="F216" s="67"/>
      <c r="G216" s="67"/>
      <c r="H216" s="67"/>
      <c r="I216" s="67"/>
      <c r="J216" s="67"/>
      <c r="K216" s="67"/>
      <c r="L216" s="67"/>
      <c r="M216" s="67"/>
      <c r="N216" s="67"/>
      <c r="O216" s="67"/>
      <c r="P216" s="67"/>
      <c r="Q216" s="67"/>
      <c r="R216" s="67"/>
      <c r="S216" s="67"/>
      <c r="T216" s="67"/>
      <c r="U216" s="67"/>
      <c r="V216" s="67"/>
      <c r="W216" s="67"/>
      <c r="X216" s="67"/>
      <c r="Y216" s="47"/>
      <c r="Z216" s="47"/>
    </row>
    <row r="217" ht="11.25" customHeight="1">
      <c r="A217" s="67"/>
      <c r="B217" s="67"/>
      <c r="C217" s="67"/>
      <c r="D217" s="67"/>
      <c r="E217" s="67"/>
      <c r="F217" s="67"/>
      <c r="G217" s="67"/>
      <c r="H217" s="67"/>
      <c r="I217" s="67"/>
      <c r="J217" s="67"/>
      <c r="K217" s="67"/>
      <c r="L217" s="67"/>
      <c r="M217" s="67"/>
      <c r="N217" s="67"/>
      <c r="O217" s="67"/>
      <c r="P217" s="67"/>
      <c r="Q217" s="67"/>
      <c r="R217" s="67"/>
      <c r="S217" s="67"/>
      <c r="T217" s="67"/>
      <c r="U217" s="67"/>
      <c r="V217" s="67"/>
      <c r="W217" s="67"/>
      <c r="X217" s="67"/>
      <c r="Y217" s="47"/>
      <c r="Z217" s="47"/>
    </row>
    <row r="218" ht="11.25" customHeight="1">
      <c r="A218" s="67"/>
      <c r="B218" s="67"/>
      <c r="C218" s="67"/>
      <c r="D218" s="67"/>
      <c r="E218" s="67"/>
      <c r="F218" s="67"/>
      <c r="G218" s="67"/>
      <c r="H218" s="67"/>
      <c r="I218" s="67"/>
      <c r="J218" s="67"/>
      <c r="K218" s="67"/>
      <c r="L218" s="67"/>
      <c r="M218" s="67"/>
      <c r="N218" s="67"/>
      <c r="O218" s="67"/>
      <c r="P218" s="67"/>
      <c r="Q218" s="67"/>
      <c r="R218" s="67"/>
      <c r="S218" s="67"/>
      <c r="T218" s="67"/>
      <c r="U218" s="67"/>
      <c r="V218" s="67"/>
      <c r="W218" s="67"/>
      <c r="X218" s="67"/>
      <c r="Y218" s="47"/>
      <c r="Z218" s="47"/>
    </row>
    <row r="219" ht="11.25" customHeight="1">
      <c r="A219" s="67"/>
      <c r="B219" s="67"/>
      <c r="C219" s="67"/>
      <c r="D219" s="67"/>
      <c r="E219" s="67"/>
      <c r="F219" s="67"/>
      <c r="G219" s="67"/>
      <c r="H219" s="67"/>
      <c r="I219" s="67"/>
      <c r="J219" s="67"/>
      <c r="K219" s="67"/>
      <c r="L219" s="67"/>
      <c r="M219" s="67"/>
      <c r="N219" s="67"/>
      <c r="O219" s="67"/>
      <c r="P219" s="67"/>
      <c r="Q219" s="67"/>
      <c r="R219" s="67"/>
      <c r="S219" s="67"/>
      <c r="T219" s="67"/>
      <c r="U219" s="67"/>
      <c r="V219" s="67"/>
      <c r="W219" s="67"/>
      <c r="X219" s="67"/>
      <c r="Y219" s="47"/>
      <c r="Z219" s="47"/>
    </row>
    <row r="220" ht="11.25" customHeight="1">
      <c r="A220" s="67"/>
      <c r="B220" s="67"/>
      <c r="C220" s="67"/>
      <c r="D220" s="67"/>
      <c r="E220" s="67"/>
      <c r="F220" s="67"/>
      <c r="G220" s="67"/>
      <c r="H220" s="67"/>
      <c r="I220" s="67"/>
      <c r="J220" s="67"/>
      <c r="K220" s="67"/>
      <c r="L220" s="67"/>
      <c r="M220" s="67"/>
      <c r="N220" s="67"/>
      <c r="O220" s="67"/>
      <c r="P220" s="67"/>
      <c r="Q220" s="67"/>
      <c r="R220" s="67"/>
      <c r="S220" s="67"/>
      <c r="T220" s="67"/>
      <c r="U220" s="67"/>
      <c r="V220" s="67"/>
      <c r="W220" s="67"/>
      <c r="X220" s="67"/>
      <c r="Y220" s="47"/>
      <c r="Z220" s="47"/>
    </row>
    <row r="221" ht="11.25" customHeight="1">
      <c r="A221" s="67"/>
      <c r="B221" s="67"/>
      <c r="C221" s="67"/>
      <c r="D221" s="67"/>
      <c r="E221" s="67"/>
      <c r="F221" s="67"/>
      <c r="G221" s="67"/>
      <c r="H221" s="67"/>
      <c r="I221" s="67"/>
      <c r="J221" s="67"/>
      <c r="K221" s="67"/>
      <c r="L221" s="67"/>
      <c r="M221" s="67"/>
      <c r="N221" s="67"/>
      <c r="O221" s="67"/>
      <c r="P221" s="67"/>
      <c r="Q221" s="67"/>
      <c r="R221" s="67"/>
      <c r="S221" s="67"/>
      <c r="T221" s="67"/>
      <c r="U221" s="67"/>
      <c r="V221" s="67"/>
      <c r="W221" s="67"/>
      <c r="X221" s="67"/>
      <c r="Y221" s="47"/>
      <c r="Z221" s="47"/>
    </row>
    <row r="222" ht="11.25" customHeight="1">
      <c r="A222" s="67"/>
      <c r="B222" s="67"/>
      <c r="C222" s="67"/>
      <c r="D222" s="67"/>
      <c r="E222" s="67"/>
      <c r="F222" s="67"/>
      <c r="G222" s="67"/>
      <c r="H222" s="67"/>
      <c r="I222" s="67"/>
      <c r="J222" s="67"/>
      <c r="K222" s="67"/>
      <c r="L222" s="67"/>
      <c r="M222" s="67"/>
      <c r="N222" s="67"/>
      <c r="O222" s="67"/>
      <c r="P222" s="67"/>
      <c r="Q222" s="67"/>
      <c r="R222" s="67"/>
      <c r="S222" s="67"/>
      <c r="T222" s="67"/>
      <c r="U222" s="67"/>
      <c r="V222" s="67"/>
      <c r="W222" s="67"/>
      <c r="X222" s="67"/>
      <c r="Y222" s="47"/>
      <c r="Z222" s="47"/>
    </row>
    <row r="223" ht="11.25" customHeight="1">
      <c r="A223" s="67"/>
      <c r="B223" s="67"/>
      <c r="C223" s="67"/>
      <c r="D223" s="67"/>
      <c r="E223" s="67"/>
      <c r="F223" s="67"/>
      <c r="G223" s="67"/>
      <c r="H223" s="67"/>
      <c r="I223" s="67"/>
      <c r="J223" s="67"/>
      <c r="K223" s="67"/>
      <c r="L223" s="67"/>
      <c r="M223" s="67"/>
      <c r="N223" s="67"/>
      <c r="O223" s="67"/>
      <c r="P223" s="67"/>
      <c r="Q223" s="67"/>
      <c r="R223" s="67"/>
      <c r="S223" s="67"/>
      <c r="T223" s="67"/>
      <c r="U223" s="67"/>
      <c r="V223" s="67"/>
      <c r="W223" s="67"/>
      <c r="X223" s="67"/>
      <c r="Y223" s="47"/>
      <c r="Z223" s="47"/>
    </row>
    <row r="224" ht="11.25" customHeight="1">
      <c r="A224" s="67"/>
      <c r="B224" s="67"/>
      <c r="C224" s="67"/>
      <c r="D224" s="67"/>
      <c r="E224" s="67"/>
      <c r="F224" s="67"/>
      <c r="G224" s="67"/>
      <c r="H224" s="67"/>
      <c r="I224" s="67"/>
      <c r="J224" s="67"/>
      <c r="K224" s="67"/>
      <c r="L224" s="67"/>
      <c r="M224" s="67"/>
      <c r="N224" s="67"/>
      <c r="O224" s="67"/>
      <c r="P224" s="67"/>
      <c r="Q224" s="67"/>
      <c r="R224" s="67"/>
      <c r="S224" s="67"/>
      <c r="T224" s="67"/>
      <c r="U224" s="67"/>
      <c r="V224" s="67"/>
      <c r="W224" s="67"/>
      <c r="X224" s="67"/>
      <c r="Y224" s="47"/>
      <c r="Z224" s="47"/>
    </row>
    <row r="225" ht="15.75" customHeight="1">
      <c r="A225" s="47"/>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row>
    <row r="226" ht="15.75" customHeight="1">
      <c r="A226" s="47"/>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row>
    <row r="227" ht="15.75" customHeight="1">
      <c r="A227" s="47"/>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row>
    <row r="228" ht="15.75" customHeight="1">
      <c r="A228" s="47"/>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row>
    <row r="229" ht="15.75" customHeight="1">
      <c r="A229" s="47"/>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row>
    <row r="230" ht="15.75" customHeight="1">
      <c r="A230" s="47"/>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row>
    <row r="231" ht="15.75" customHeight="1">
      <c r="A231" s="47"/>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row>
    <row r="232" ht="15.75" customHeight="1">
      <c r="A232" s="47"/>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row>
    <row r="233" ht="15.75" customHeight="1">
      <c r="A233" s="47"/>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row>
    <row r="234" ht="15.75" customHeight="1">
      <c r="A234" s="47"/>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row>
    <row r="235" ht="15.75" customHeight="1">
      <c r="A235" s="47"/>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row>
    <row r="236" ht="15.75" customHeight="1">
      <c r="A236" s="47"/>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row>
    <row r="237" ht="15.75" customHeight="1">
      <c r="A237" s="47"/>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row>
    <row r="238" ht="15.75" customHeight="1">
      <c r="A238" s="47"/>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row>
    <row r="239" ht="15.75" customHeight="1">
      <c r="A239" s="47"/>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row>
    <row r="240" ht="15.75" customHeight="1">
      <c r="A240" s="47"/>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row>
    <row r="241" ht="15.75" customHeight="1">
      <c r="A241" s="47"/>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row>
    <row r="242" ht="15.75" customHeight="1">
      <c r="A242" s="47"/>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row>
    <row r="243" ht="15.75" customHeight="1">
      <c r="A243" s="47"/>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row>
    <row r="244" ht="15.75" customHeight="1">
      <c r="A244" s="47"/>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row>
    <row r="245" ht="15.75" customHeight="1">
      <c r="A245" s="47"/>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row>
    <row r="246" ht="15.75" customHeight="1">
      <c r="A246" s="47"/>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row>
    <row r="247" ht="15.75" customHeight="1">
      <c r="A247" s="47"/>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row>
    <row r="248" ht="15.75" customHeight="1">
      <c r="A248" s="47"/>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row>
    <row r="249" ht="15.75" customHeight="1">
      <c r="A249" s="47"/>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row>
    <row r="250" ht="15.75" customHeight="1">
      <c r="A250" s="47"/>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row>
    <row r="251" ht="15.75" customHeight="1">
      <c r="A251" s="47"/>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row>
    <row r="252" ht="15.75" customHeight="1">
      <c r="A252" s="47"/>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row>
    <row r="253" ht="15.75" customHeight="1">
      <c r="A253" s="47"/>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row>
    <row r="254" ht="15.75" customHeight="1">
      <c r="A254" s="47"/>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row>
    <row r="255" ht="15.75" customHeight="1">
      <c r="A255" s="47"/>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row>
    <row r="256" ht="15.75" customHeight="1">
      <c r="A256" s="47"/>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row>
    <row r="257" ht="15.75" customHeight="1">
      <c r="A257" s="47"/>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row>
    <row r="258" ht="15.75" customHeight="1">
      <c r="A258" s="47"/>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row>
    <row r="259" ht="15.75" customHeight="1">
      <c r="A259" s="47"/>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row>
    <row r="260" ht="15.75" customHeight="1">
      <c r="A260" s="47"/>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row>
    <row r="261" ht="15.75" customHeight="1">
      <c r="A261" s="47"/>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row>
    <row r="262" ht="15.75" customHeight="1">
      <c r="A262" s="47"/>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row>
    <row r="263" ht="15.75" customHeight="1">
      <c r="A263" s="47"/>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row>
    <row r="264" ht="15.75" customHeight="1">
      <c r="A264" s="47"/>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row>
    <row r="265" ht="15.75" customHeight="1">
      <c r="A265" s="47"/>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row>
    <row r="266" ht="15.75" customHeight="1">
      <c r="A266" s="47"/>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row>
    <row r="267" ht="15.75" customHeight="1">
      <c r="A267" s="47"/>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row>
    <row r="268" ht="15.75" customHeight="1">
      <c r="A268" s="47"/>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row>
    <row r="269" ht="15.75" customHeight="1">
      <c r="A269" s="47"/>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row>
    <row r="270" ht="15.75" customHeight="1">
      <c r="A270" s="47"/>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row>
    <row r="271" ht="15.75" customHeight="1">
      <c r="A271" s="47"/>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row>
    <row r="272" ht="15.75" customHeight="1">
      <c r="A272" s="47"/>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row>
    <row r="273" ht="15.75" customHeight="1">
      <c r="A273" s="47"/>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row>
    <row r="274" ht="15.75" customHeight="1">
      <c r="A274" s="47"/>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row>
    <row r="275" ht="15.75" customHeight="1">
      <c r="A275" s="47"/>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row>
    <row r="276" ht="15.75" customHeight="1">
      <c r="A276" s="47"/>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row>
    <row r="277" ht="15.75" customHeight="1">
      <c r="A277" s="47"/>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row>
    <row r="278" ht="15.75" customHeight="1">
      <c r="A278" s="47"/>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row>
    <row r="279" ht="15.75" customHeight="1">
      <c r="A279" s="47"/>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row>
    <row r="280" ht="15.75" customHeight="1">
      <c r="A280" s="47"/>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row>
    <row r="281" ht="15.75" customHeight="1">
      <c r="A281" s="47"/>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row>
    <row r="282" ht="15.75" customHeight="1">
      <c r="A282" s="47"/>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row>
    <row r="283" ht="15.75" customHeight="1">
      <c r="A283" s="47"/>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row>
    <row r="284" ht="15.75" customHeight="1">
      <c r="A284" s="47"/>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row>
    <row r="285" ht="15.75" customHeight="1">
      <c r="A285" s="47"/>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row>
    <row r="286" ht="15.75" customHeight="1">
      <c r="A286" s="47"/>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row>
    <row r="287" ht="15.75" customHeight="1">
      <c r="A287" s="47"/>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row>
    <row r="288" ht="15.75" customHeight="1">
      <c r="A288" s="47"/>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row>
    <row r="289" ht="15.75" customHeight="1">
      <c r="A289" s="47"/>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row>
    <row r="290" ht="15.75" customHeight="1">
      <c r="A290" s="47"/>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row>
    <row r="291" ht="15.75" customHeight="1">
      <c r="A291" s="47"/>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row>
    <row r="292" ht="15.75" customHeight="1">
      <c r="A292" s="47"/>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row>
    <row r="293" ht="15.75" customHeight="1">
      <c r="A293" s="47"/>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row>
    <row r="294" ht="15.75" customHeight="1">
      <c r="A294" s="47"/>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row>
    <row r="295" ht="15.75" customHeight="1">
      <c r="A295" s="47"/>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row>
    <row r="296" ht="15.75" customHeight="1">
      <c r="A296" s="47"/>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row>
    <row r="297" ht="15.75" customHeight="1">
      <c r="A297" s="47"/>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row>
    <row r="298" ht="15.75" customHeight="1">
      <c r="A298" s="47"/>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row>
    <row r="299" ht="15.75" customHeight="1">
      <c r="A299" s="47"/>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row>
    <row r="300" ht="15.75" customHeight="1">
      <c r="A300" s="47"/>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row>
    <row r="301" ht="15.75" customHeight="1">
      <c r="A301" s="47"/>
      <c r="B301" s="47"/>
      <c r="C301" s="47"/>
      <c r="D301" s="47"/>
      <c r="E301" s="47"/>
      <c r="F301" s="47"/>
      <c r="G301" s="47"/>
      <c r="H301" s="47"/>
      <c r="I301" s="47"/>
      <c r="J301" s="47"/>
      <c r="K301" s="47"/>
      <c r="L301" s="47"/>
      <c r="M301" s="47"/>
      <c r="N301" s="47"/>
      <c r="O301" s="47"/>
      <c r="P301" s="47"/>
      <c r="Q301" s="47"/>
      <c r="R301" s="47"/>
      <c r="S301" s="47"/>
      <c r="T301" s="47"/>
      <c r="U301" s="47"/>
      <c r="V301" s="47"/>
      <c r="W301" s="47"/>
      <c r="X301" s="47"/>
      <c r="Y301" s="47"/>
      <c r="Z301" s="47"/>
    </row>
    <row r="302" ht="15.75" customHeight="1">
      <c r="A302" s="47"/>
      <c r="B302" s="47"/>
      <c r="C302" s="47"/>
      <c r="D302" s="47"/>
      <c r="E302" s="47"/>
      <c r="F302" s="47"/>
      <c r="G302" s="47"/>
      <c r="H302" s="47"/>
      <c r="I302" s="47"/>
      <c r="J302" s="47"/>
      <c r="K302" s="47"/>
      <c r="L302" s="47"/>
      <c r="M302" s="47"/>
      <c r="N302" s="47"/>
      <c r="O302" s="47"/>
      <c r="P302" s="47"/>
      <c r="Q302" s="47"/>
      <c r="R302" s="47"/>
      <c r="S302" s="47"/>
      <c r="T302" s="47"/>
      <c r="U302" s="47"/>
      <c r="V302" s="47"/>
      <c r="W302" s="47"/>
      <c r="X302" s="47"/>
      <c r="Y302" s="47"/>
      <c r="Z302" s="47"/>
    </row>
    <row r="303" ht="15.75" customHeight="1">
      <c r="A303" s="47"/>
      <c r="B303" s="47"/>
      <c r="C303" s="47"/>
      <c r="D303" s="47"/>
      <c r="E303" s="47"/>
      <c r="F303" s="47"/>
      <c r="G303" s="47"/>
      <c r="H303" s="47"/>
      <c r="I303" s="47"/>
      <c r="J303" s="47"/>
      <c r="K303" s="47"/>
      <c r="L303" s="47"/>
      <c r="M303" s="47"/>
      <c r="N303" s="47"/>
      <c r="O303" s="47"/>
      <c r="P303" s="47"/>
      <c r="Q303" s="47"/>
      <c r="R303" s="47"/>
      <c r="S303" s="47"/>
      <c r="T303" s="47"/>
      <c r="U303" s="47"/>
      <c r="V303" s="47"/>
      <c r="W303" s="47"/>
      <c r="X303" s="47"/>
      <c r="Y303" s="47"/>
      <c r="Z303" s="47"/>
    </row>
    <row r="304" ht="15.75" customHeight="1">
      <c r="A304" s="47"/>
      <c r="B304" s="47"/>
      <c r="C304" s="47"/>
      <c r="D304" s="47"/>
      <c r="E304" s="47"/>
      <c r="F304" s="47"/>
      <c r="G304" s="47"/>
      <c r="H304" s="47"/>
      <c r="I304" s="47"/>
      <c r="J304" s="47"/>
      <c r="K304" s="47"/>
      <c r="L304" s="47"/>
      <c r="M304" s="47"/>
      <c r="N304" s="47"/>
      <c r="O304" s="47"/>
      <c r="P304" s="47"/>
      <c r="Q304" s="47"/>
      <c r="R304" s="47"/>
      <c r="S304" s="47"/>
      <c r="T304" s="47"/>
      <c r="U304" s="47"/>
      <c r="V304" s="47"/>
      <c r="W304" s="47"/>
      <c r="X304" s="47"/>
      <c r="Y304" s="47"/>
      <c r="Z304" s="47"/>
    </row>
    <row r="305" ht="15.75" customHeight="1">
      <c r="A305" s="47"/>
      <c r="B305" s="47"/>
      <c r="C305" s="47"/>
      <c r="D305" s="47"/>
      <c r="E305" s="47"/>
      <c r="F305" s="47"/>
      <c r="G305" s="47"/>
      <c r="H305" s="47"/>
      <c r="I305" s="47"/>
      <c r="J305" s="47"/>
      <c r="K305" s="47"/>
      <c r="L305" s="47"/>
      <c r="M305" s="47"/>
      <c r="N305" s="47"/>
      <c r="O305" s="47"/>
      <c r="P305" s="47"/>
      <c r="Q305" s="47"/>
      <c r="R305" s="47"/>
      <c r="S305" s="47"/>
      <c r="T305" s="47"/>
      <c r="U305" s="47"/>
      <c r="V305" s="47"/>
      <c r="W305" s="47"/>
      <c r="X305" s="47"/>
      <c r="Y305" s="47"/>
      <c r="Z305" s="47"/>
    </row>
    <row r="306" ht="15.75" customHeight="1">
      <c r="A306" s="47"/>
      <c r="B306" s="47"/>
      <c r="C306" s="47"/>
      <c r="D306" s="47"/>
      <c r="E306" s="47"/>
      <c r="F306" s="47"/>
      <c r="G306" s="47"/>
      <c r="H306" s="47"/>
      <c r="I306" s="47"/>
      <c r="J306" s="47"/>
      <c r="K306" s="47"/>
      <c r="L306" s="47"/>
      <c r="M306" s="47"/>
      <c r="N306" s="47"/>
      <c r="O306" s="47"/>
      <c r="P306" s="47"/>
      <c r="Q306" s="47"/>
      <c r="R306" s="47"/>
      <c r="S306" s="47"/>
      <c r="T306" s="47"/>
      <c r="U306" s="47"/>
      <c r="V306" s="47"/>
      <c r="W306" s="47"/>
      <c r="X306" s="47"/>
      <c r="Y306" s="47"/>
      <c r="Z306" s="47"/>
    </row>
    <row r="307" ht="15.75" customHeight="1">
      <c r="A307" s="47"/>
      <c r="B307" s="47"/>
      <c r="C307" s="47"/>
      <c r="D307" s="47"/>
      <c r="E307" s="47"/>
      <c r="F307" s="47"/>
      <c r="G307" s="47"/>
      <c r="H307" s="47"/>
      <c r="I307" s="47"/>
      <c r="J307" s="47"/>
      <c r="K307" s="47"/>
      <c r="L307" s="47"/>
      <c r="M307" s="47"/>
      <c r="N307" s="47"/>
      <c r="O307" s="47"/>
      <c r="P307" s="47"/>
      <c r="Q307" s="47"/>
      <c r="R307" s="47"/>
      <c r="S307" s="47"/>
      <c r="T307" s="47"/>
      <c r="U307" s="47"/>
      <c r="V307" s="47"/>
      <c r="W307" s="47"/>
      <c r="X307" s="47"/>
      <c r="Y307" s="47"/>
      <c r="Z307" s="47"/>
    </row>
    <row r="308" ht="15.75" customHeight="1">
      <c r="A308" s="47"/>
      <c r="B308" s="47"/>
      <c r="C308" s="47"/>
      <c r="D308" s="47"/>
      <c r="E308" s="47"/>
      <c r="F308" s="47"/>
      <c r="G308" s="47"/>
      <c r="H308" s="47"/>
      <c r="I308" s="47"/>
      <c r="J308" s="47"/>
      <c r="K308" s="47"/>
      <c r="L308" s="47"/>
      <c r="M308" s="47"/>
      <c r="N308" s="47"/>
      <c r="O308" s="47"/>
      <c r="P308" s="47"/>
      <c r="Q308" s="47"/>
      <c r="R308" s="47"/>
      <c r="S308" s="47"/>
      <c r="T308" s="47"/>
      <c r="U308" s="47"/>
      <c r="V308" s="47"/>
      <c r="W308" s="47"/>
      <c r="X308" s="47"/>
      <c r="Y308" s="47"/>
      <c r="Z308" s="47"/>
    </row>
    <row r="309" ht="15.75" customHeight="1">
      <c r="A309" s="47"/>
      <c r="B309" s="47"/>
      <c r="C309" s="47"/>
      <c r="D309" s="47"/>
      <c r="E309" s="47"/>
      <c r="F309" s="47"/>
      <c r="G309" s="47"/>
      <c r="H309" s="47"/>
      <c r="I309" s="47"/>
      <c r="J309" s="47"/>
      <c r="K309" s="47"/>
      <c r="L309" s="47"/>
      <c r="M309" s="47"/>
      <c r="N309" s="47"/>
      <c r="O309" s="47"/>
      <c r="P309" s="47"/>
      <c r="Q309" s="47"/>
      <c r="R309" s="47"/>
      <c r="S309" s="47"/>
      <c r="T309" s="47"/>
      <c r="U309" s="47"/>
      <c r="V309" s="47"/>
      <c r="W309" s="47"/>
      <c r="X309" s="47"/>
      <c r="Y309" s="47"/>
      <c r="Z309" s="47"/>
    </row>
    <row r="310" ht="15.75" customHeight="1">
      <c r="A310" s="47"/>
      <c r="B310" s="47"/>
      <c r="C310" s="47"/>
      <c r="D310" s="47"/>
      <c r="E310" s="47"/>
      <c r="F310" s="47"/>
      <c r="G310" s="47"/>
      <c r="H310" s="47"/>
      <c r="I310" s="47"/>
      <c r="J310" s="47"/>
      <c r="K310" s="47"/>
      <c r="L310" s="47"/>
      <c r="M310" s="47"/>
      <c r="N310" s="47"/>
      <c r="O310" s="47"/>
      <c r="P310" s="47"/>
      <c r="Q310" s="47"/>
      <c r="R310" s="47"/>
      <c r="S310" s="47"/>
      <c r="T310" s="47"/>
      <c r="U310" s="47"/>
      <c r="V310" s="47"/>
      <c r="W310" s="47"/>
      <c r="X310" s="47"/>
      <c r="Y310" s="47"/>
      <c r="Z310" s="47"/>
    </row>
    <row r="311" ht="15.75" customHeight="1">
      <c r="A311" s="47"/>
      <c r="B311" s="47"/>
      <c r="C311" s="47"/>
      <c r="D311" s="47"/>
      <c r="E311" s="47"/>
      <c r="F311" s="47"/>
      <c r="G311" s="47"/>
      <c r="H311" s="47"/>
      <c r="I311" s="47"/>
      <c r="J311" s="47"/>
      <c r="K311" s="47"/>
      <c r="L311" s="47"/>
      <c r="M311" s="47"/>
      <c r="N311" s="47"/>
      <c r="O311" s="47"/>
      <c r="P311" s="47"/>
      <c r="Q311" s="47"/>
      <c r="R311" s="47"/>
      <c r="S311" s="47"/>
      <c r="T311" s="47"/>
      <c r="U311" s="47"/>
      <c r="V311" s="47"/>
      <c r="W311" s="47"/>
      <c r="X311" s="47"/>
      <c r="Y311" s="47"/>
      <c r="Z311" s="47"/>
    </row>
    <row r="312" ht="15.75" customHeight="1">
      <c r="A312" s="47"/>
      <c r="B312" s="47"/>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row>
    <row r="313" ht="15.75" customHeight="1">
      <c r="A313" s="47"/>
      <c r="B313" s="47"/>
      <c r="C313" s="47"/>
      <c r="D313" s="47"/>
      <c r="E313" s="47"/>
      <c r="F313" s="47"/>
      <c r="G313" s="47"/>
      <c r="H313" s="47"/>
      <c r="I313" s="47"/>
      <c r="J313" s="47"/>
      <c r="K313" s="47"/>
      <c r="L313" s="47"/>
      <c r="M313" s="47"/>
      <c r="N313" s="47"/>
      <c r="O313" s="47"/>
      <c r="P313" s="47"/>
      <c r="Q313" s="47"/>
      <c r="R313" s="47"/>
      <c r="S313" s="47"/>
      <c r="T313" s="47"/>
      <c r="U313" s="47"/>
      <c r="V313" s="47"/>
      <c r="W313" s="47"/>
      <c r="X313" s="47"/>
      <c r="Y313" s="47"/>
      <c r="Z313" s="47"/>
    </row>
    <row r="314" ht="15.75" customHeight="1">
      <c r="A314" s="47"/>
      <c r="B314" s="47"/>
      <c r="C314" s="47"/>
      <c r="D314" s="47"/>
      <c r="E314" s="47"/>
      <c r="F314" s="47"/>
      <c r="G314" s="47"/>
      <c r="H314" s="47"/>
      <c r="I314" s="47"/>
      <c r="J314" s="47"/>
      <c r="K314" s="47"/>
      <c r="L314" s="47"/>
      <c r="M314" s="47"/>
      <c r="N314" s="47"/>
      <c r="O314" s="47"/>
      <c r="P314" s="47"/>
      <c r="Q314" s="47"/>
      <c r="R314" s="47"/>
      <c r="S314" s="47"/>
      <c r="T314" s="47"/>
      <c r="U314" s="47"/>
      <c r="V314" s="47"/>
      <c r="W314" s="47"/>
      <c r="X314" s="47"/>
      <c r="Y314" s="47"/>
      <c r="Z314" s="47"/>
    </row>
    <row r="315" ht="15.75" customHeight="1">
      <c r="A315" s="47"/>
      <c r="B315" s="47"/>
      <c r="C315" s="47"/>
      <c r="D315" s="47"/>
      <c r="E315" s="47"/>
      <c r="F315" s="47"/>
      <c r="G315" s="47"/>
      <c r="H315" s="47"/>
      <c r="I315" s="47"/>
      <c r="J315" s="47"/>
      <c r="K315" s="47"/>
      <c r="L315" s="47"/>
      <c r="M315" s="47"/>
      <c r="N315" s="47"/>
      <c r="O315" s="47"/>
      <c r="P315" s="47"/>
      <c r="Q315" s="47"/>
      <c r="R315" s="47"/>
      <c r="S315" s="47"/>
      <c r="T315" s="47"/>
      <c r="U315" s="47"/>
      <c r="V315" s="47"/>
      <c r="W315" s="47"/>
      <c r="X315" s="47"/>
      <c r="Y315" s="47"/>
      <c r="Z315" s="47"/>
    </row>
    <row r="316" ht="15.75" customHeight="1">
      <c r="A316" s="47"/>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row>
    <row r="317" ht="15.75" customHeight="1">
      <c r="A317" s="47"/>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row>
    <row r="318" ht="15.75" customHeight="1">
      <c r="A318" s="47"/>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row>
    <row r="319" ht="15.75" customHeight="1">
      <c r="A319" s="47"/>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row>
    <row r="320" ht="15.75" customHeight="1">
      <c r="A320" s="47"/>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row>
    <row r="321" ht="15.75" customHeight="1">
      <c r="A321" s="47"/>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row>
    <row r="322" ht="15.75" customHeight="1">
      <c r="A322" s="47"/>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row>
    <row r="323" ht="15.75" customHeight="1">
      <c r="A323" s="47"/>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row>
    <row r="324" ht="15.75" customHeight="1">
      <c r="A324" s="47"/>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row>
    <row r="325" ht="15.75" customHeight="1">
      <c r="A325" s="47"/>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row>
    <row r="326" ht="15.75" customHeight="1">
      <c r="A326" s="47"/>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row>
    <row r="327" ht="15.75" customHeight="1">
      <c r="A327" s="47"/>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row>
    <row r="328" ht="15.75" customHeight="1">
      <c r="A328" s="47"/>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row>
    <row r="329" ht="15.75" customHeight="1">
      <c r="A329" s="47"/>
      <c r="B329" s="47"/>
      <c r="C329" s="47"/>
      <c r="D329" s="47"/>
      <c r="E329" s="47"/>
      <c r="F329" s="47"/>
      <c r="G329" s="47"/>
      <c r="H329" s="47"/>
      <c r="I329" s="47"/>
      <c r="J329" s="47"/>
      <c r="K329" s="47"/>
      <c r="L329" s="47"/>
      <c r="M329" s="47"/>
      <c r="N329" s="47"/>
      <c r="O329" s="47"/>
      <c r="P329" s="47"/>
      <c r="Q329" s="47"/>
      <c r="R329" s="47"/>
      <c r="S329" s="47"/>
      <c r="T329" s="47"/>
      <c r="U329" s="47"/>
      <c r="V329" s="47"/>
      <c r="W329" s="47"/>
      <c r="X329" s="47"/>
      <c r="Y329" s="47"/>
      <c r="Z329" s="47"/>
    </row>
    <row r="330" ht="15.75" customHeight="1">
      <c r="A330" s="47"/>
      <c r="B330" s="47"/>
      <c r="C330" s="47"/>
      <c r="D330" s="47"/>
      <c r="E330" s="47"/>
      <c r="F330" s="47"/>
      <c r="G330" s="47"/>
      <c r="H330" s="47"/>
      <c r="I330" s="47"/>
      <c r="J330" s="47"/>
      <c r="K330" s="47"/>
      <c r="L330" s="47"/>
      <c r="M330" s="47"/>
      <c r="N330" s="47"/>
      <c r="O330" s="47"/>
      <c r="P330" s="47"/>
      <c r="Q330" s="47"/>
      <c r="R330" s="47"/>
      <c r="S330" s="47"/>
      <c r="T330" s="47"/>
      <c r="U330" s="47"/>
      <c r="V330" s="47"/>
      <c r="W330" s="47"/>
      <c r="X330" s="47"/>
      <c r="Y330" s="47"/>
      <c r="Z330" s="47"/>
    </row>
    <row r="331" ht="15.75" customHeight="1">
      <c r="A331" s="47"/>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row>
    <row r="332" ht="15.75" customHeight="1">
      <c r="A332" s="47"/>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row>
    <row r="333" ht="15.75" customHeight="1">
      <c r="A333" s="47"/>
      <c r="B333" s="47"/>
      <c r="C333" s="47"/>
      <c r="D333" s="47"/>
      <c r="E333" s="47"/>
      <c r="F333" s="47"/>
      <c r="G333" s="47"/>
      <c r="H333" s="47"/>
      <c r="I333" s="47"/>
      <c r="J333" s="47"/>
      <c r="K333" s="47"/>
      <c r="L333" s="47"/>
      <c r="M333" s="47"/>
      <c r="N333" s="47"/>
      <c r="O333" s="47"/>
      <c r="P333" s="47"/>
      <c r="Q333" s="47"/>
      <c r="R333" s="47"/>
      <c r="S333" s="47"/>
      <c r="T333" s="47"/>
      <c r="U333" s="47"/>
      <c r="V333" s="47"/>
      <c r="W333" s="47"/>
      <c r="X333" s="47"/>
      <c r="Y333" s="47"/>
      <c r="Z333" s="47"/>
    </row>
    <row r="334" ht="15.75" customHeight="1">
      <c r="A334" s="47"/>
      <c r="B334" s="47"/>
      <c r="C334" s="47"/>
      <c r="D334" s="47"/>
      <c r="E334" s="47"/>
      <c r="F334" s="47"/>
      <c r="G334" s="47"/>
      <c r="H334" s="47"/>
      <c r="I334" s="47"/>
      <c r="J334" s="47"/>
      <c r="K334" s="47"/>
      <c r="L334" s="47"/>
      <c r="M334" s="47"/>
      <c r="N334" s="47"/>
      <c r="O334" s="47"/>
      <c r="P334" s="47"/>
      <c r="Q334" s="47"/>
      <c r="R334" s="47"/>
      <c r="S334" s="47"/>
      <c r="T334" s="47"/>
      <c r="U334" s="47"/>
      <c r="V334" s="47"/>
      <c r="W334" s="47"/>
      <c r="X334" s="47"/>
      <c r="Y334" s="47"/>
      <c r="Z334" s="47"/>
    </row>
    <row r="335" ht="15.75" customHeight="1">
      <c r="A335" s="47"/>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row>
    <row r="336" ht="15.75" customHeight="1">
      <c r="A336" s="47"/>
      <c r="B336" s="47"/>
      <c r="C336" s="47"/>
      <c r="D336" s="47"/>
      <c r="E336" s="47"/>
      <c r="F336" s="47"/>
      <c r="G336" s="47"/>
      <c r="H336" s="47"/>
      <c r="I336" s="47"/>
      <c r="J336" s="47"/>
      <c r="K336" s="47"/>
      <c r="L336" s="47"/>
      <c r="M336" s="47"/>
      <c r="N336" s="47"/>
      <c r="O336" s="47"/>
      <c r="P336" s="47"/>
      <c r="Q336" s="47"/>
      <c r="R336" s="47"/>
      <c r="S336" s="47"/>
      <c r="T336" s="47"/>
      <c r="U336" s="47"/>
      <c r="V336" s="47"/>
      <c r="W336" s="47"/>
      <c r="X336" s="47"/>
      <c r="Y336" s="47"/>
      <c r="Z336" s="47"/>
    </row>
    <row r="337" ht="15.75" customHeight="1">
      <c r="A337" s="47"/>
      <c r="B337" s="47"/>
      <c r="C337" s="47"/>
      <c r="D337" s="47"/>
      <c r="E337" s="47"/>
      <c r="F337" s="47"/>
      <c r="G337" s="47"/>
      <c r="H337" s="47"/>
      <c r="I337" s="47"/>
      <c r="J337" s="47"/>
      <c r="K337" s="47"/>
      <c r="L337" s="47"/>
      <c r="M337" s="47"/>
      <c r="N337" s="47"/>
      <c r="O337" s="47"/>
      <c r="P337" s="47"/>
      <c r="Q337" s="47"/>
      <c r="R337" s="47"/>
      <c r="S337" s="47"/>
      <c r="T337" s="47"/>
      <c r="U337" s="47"/>
      <c r="V337" s="47"/>
      <c r="W337" s="47"/>
      <c r="X337" s="47"/>
      <c r="Y337" s="47"/>
      <c r="Z337" s="47"/>
    </row>
    <row r="338" ht="15.75" customHeight="1">
      <c r="A338" s="47"/>
      <c r="B338" s="47"/>
      <c r="C338" s="47"/>
      <c r="D338" s="47"/>
      <c r="E338" s="47"/>
      <c r="F338" s="47"/>
      <c r="G338" s="47"/>
      <c r="H338" s="47"/>
      <c r="I338" s="47"/>
      <c r="J338" s="47"/>
      <c r="K338" s="47"/>
      <c r="L338" s="47"/>
      <c r="M338" s="47"/>
      <c r="N338" s="47"/>
      <c r="O338" s="47"/>
      <c r="P338" s="47"/>
      <c r="Q338" s="47"/>
      <c r="R338" s="47"/>
      <c r="S338" s="47"/>
      <c r="T338" s="47"/>
      <c r="U338" s="47"/>
      <c r="V338" s="47"/>
      <c r="W338" s="47"/>
      <c r="X338" s="47"/>
      <c r="Y338" s="47"/>
      <c r="Z338" s="47"/>
    </row>
    <row r="339" ht="15.75" customHeight="1">
      <c r="A339" s="47"/>
      <c r="B339" s="47"/>
      <c r="C339" s="47"/>
      <c r="D339" s="47"/>
      <c r="E339" s="47"/>
      <c r="F339" s="47"/>
      <c r="G339" s="47"/>
      <c r="H339" s="47"/>
      <c r="I339" s="47"/>
      <c r="J339" s="47"/>
      <c r="K339" s="47"/>
      <c r="L339" s="47"/>
      <c r="M339" s="47"/>
      <c r="N339" s="47"/>
      <c r="O339" s="47"/>
      <c r="P339" s="47"/>
      <c r="Q339" s="47"/>
      <c r="R339" s="47"/>
      <c r="S339" s="47"/>
      <c r="T339" s="47"/>
      <c r="U339" s="47"/>
      <c r="V339" s="47"/>
      <c r="W339" s="47"/>
      <c r="X339" s="47"/>
      <c r="Y339" s="47"/>
      <c r="Z339" s="47"/>
    </row>
    <row r="340" ht="15.75" customHeight="1">
      <c r="A340" s="47"/>
      <c r="B340" s="47"/>
      <c r="C340" s="47"/>
      <c r="D340" s="47"/>
      <c r="E340" s="47"/>
      <c r="F340" s="47"/>
      <c r="G340" s="47"/>
      <c r="H340" s="47"/>
      <c r="I340" s="47"/>
      <c r="J340" s="47"/>
      <c r="K340" s="47"/>
      <c r="L340" s="47"/>
      <c r="M340" s="47"/>
      <c r="N340" s="47"/>
      <c r="O340" s="47"/>
      <c r="P340" s="47"/>
      <c r="Q340" s="47"/>
      <c r="R340" s="47"/>
      <c r="S340" s="47"/>
      <c r="T340" s="47"/>
      <c r="U340" s="47"/>
      <c r="V340" s="47"/>
      <c r="W340" s="47"/>
      <c r="X340" s="47"/>
      <c r="Y340" s="47"/>
      <c r="Z340" s="47"/>
    </row>
    <row r="341" ht="15.75" customHeight="1">
      <c r="A341" s="47"/>
      <c r="B341" s="47"/>
      <c r="C341" s="47"/>
      <c r="D341" s="47"/>
      <c r="E341" s="47"/>
      <c r="F341" s="47"/>
      <c r="G341" s="47"/>
      <c r="H341" s="47"/>
      <c r="I341" s="47"/>
      <c r="J341" s="47"/>
      <c r="K341" s="47"/>
      <c r="L341" s="47"/>
      <c r="M341" s="47"/>
      <c r="N341" s="47"/>
      <c r="O341" s="47"/>
      <c r="P341" s="47"/>
      <c r="Q341" s="47"/>
      <c r="R341" s="47"/>
      <c r="S341" s="47"/>
      <c r="T341" s="47"/>
      <c r="U341" s="47"/>
      <c r="V341" s="47"/>
      <c r="W341" s="47"/>
      <c r="X341" s="47"/>
      <c r="Y341" s="47"/>
      <c r="Z341" s="47"/>
    </row>
    <row r="342" ht="15.75" customHeight="1">
      <c r="A342" s="47"/>
      <c r="B342" s="47"/>
      <c r="C342" s="47"/>
      <c r="D342" s="47"/>
      <c r="E342" s="47"/>
      <c r="F342" s="47"/>
      <c r="G342" s="47"/>
      <c r="H342" s="47"/>
      <c r="I342" s="47"/>
      <c r="J342" s="47"/>
      <c r="K342" s="47"/>
      <c r="L342" s="47"/>
      <c r="M342" s="47"/>
      <c r="N342" s="47"/>
      <c r="O342" s="47"/>
      <c r="P342" s="47"/>
      <c r="Q342" s="47"/>
      <c r="R342" s="47"/>
      <c r="S342" s="47"/>
      <c r="T342" s="47"/>
      <c r="U342" s="47"/>
      <c r="V342" s="47"/>
      <c r="W342" s="47"/>
      <c r="X342" s="47"/>
      <c r="Y342" s="47"/>
      <c r="Z342" s="47"/>
    </row>
    <row r="343" ht="15.75" customHeight="1">
      <c r="A343" s="47"/>
      <c r="B343" s="47"/>
      <c r="C343" s="47"/>
      <c r="D343" s="47"/>
      <c r="E343" s="47"/>
      <c r="F343" s="47"/>
      <c r="G343" s="47"/>
      <c r="H343" s="47"/>
      <c r="I343" s="47"/>
      <c r="J343" s="47"/>
      <c r="K343" s="47"/>
      <c r="L343" s="47"/>
      <c r="M343" s="47"/>
      <c r="N343" s="47"/>
      <c r="O343" s="47"/>
      <c r="P343" s="47"/>
      <c r="Q343" s="47"/>
      <c r="R343" s="47"/>
      <c r="S343" s="47"/>
      <c r="T343" s="47"/>
      <c r="U343" s="47"/>
      <c r="V343" s="47"/>
      <c r="W343" s="47"/>
      <c r="X343" s="47"/>
      <c r="Y343" s="47"/>
      <c r="Z343" s="47"/>
    </row>
    <row r="344" ht="15.75" customHeight="1">
      <c r="A344" s="47"/>
      <c r="B344" s="47"/>
      <c r="C344" s="47"/>
      <c r="D344" s="47"/>
      <c r="E344" s="47"/>
      <c r="F344" s="47"/>
      <c r="G344" s="47"/>
      <c r="H344" s="47"/>
      <c r="I344" s="47"/>
      <c r="J344" s="47"/>
      <c r="K344" s="47"/>
      <c r="L344" s="47"/>
      <c r="M344" s="47"/>
      <c r="N344" s="47"/>
      <c r="O344" s="47"/>
      <c r="P344" s="47"/>
      <c r="Q344" s="47"/>
      <c r="R344" s="47"/>
      <c r="S344" s="47"/>
      <c r="T344" s="47"/>
      <c r="U344" s="47"/>
      <c r="V344" s="47"/>
      <c r="W344" s="47"/>
      <c r="X344" s="47"/>
      <c r="Y344" s="47"/>
      <c r="Z344" s="47"/>
    </row>
    <row r="345" ht="15.75" customHeight="1">
      <c r="A345" s="47"/>
      <c r="B345" s="47"/>
      <c r="C345" s="47"/>
      <c r="D345" s="47"/>
      <c r="E345" s="47"/>
      <c r="F345" s="47"/>
      <c r="G345" s="47"/>
      <c r="H345" s="47"/>
      <c r="I345" s="47"/>
      <c r="J345" s="47"/>
      <c r="K345" s="47"/>
      <c r="L345" s="47"/>
      <c r="M345" s="47"/>
      <c r="N345" s="47"/>
      <c r="O345" s="47"/>
      <c r="P345" s="47"/>
      <c r="Q345" s="47"/>
      <c r="R345" s="47"/>
      <c r="S345" s="47"/>
      <c r="T345" s="47"/>
      <c r="U345" s="47"/>
      <c r="V345" s="47"/>
      <c r="W345" s="47"/>
      <c r="X345" s="47"/>
      <c r="Y345" s="47"/>
      <c r="Z345" s="47"/>
    </row>
    <row r="346" ht="15.75" customHeight="1">
      <c r="A346" s="47"/>
      <c r="B346" s="47"/>
      <c r="C346" s="47"/>
      <c r="D346" s="47"/>
      <c r="E346" s="47"/>
      <c r="F346" s="47"/>
      <c r="G346" s="47"/>
      <c r="H346" s="47"/>
      <c r="I346" s="47"/>
      <c r="J346" s="47"/>
      <c r="K346" s="47"/>
      <c r="L346" s="47"/>
      <c r="M346" s="47"/>
      <c r="N346" s="47"/>
      <c r="O346" s="47"/>
      <c r="P346" s="47"/>
      <c r="Q346" s="47"/>
      <c r="R346" s="47"/>
      <c r="S346" s="47"/>
      <c r="T346" s="47"/>
      <c r="U346" s="47"/>
      <c r="V346" s="47"/>
      <c r="W346" s="47"/>
      <c r="X346" s="47"/>
      <c r="Y346" s="47"/>
      <c r="Z346" s="47"/>
    </row>
    <row r="347" ht="15.75" customHeight="1">
      <c r="A347" s="47"/>
      <c r="B347" s="47"/>
      <c r="C347" s="47"/>
      <c r="D347" s="47"/>
      <c r="E347" s="47"/>
      <c r="F347" s="47"/>
      <c r="G347" s="47"/>
      <c r="H347" s="47"/>
      <c r="I347" s="47"/>
      <c r="J347" s="47"/>
      <c r="K347" s="47"/>
      <c r="L347" s="47"/>
      <c r="M347" s="47"/>
      <c r="N347" s="47"/>
      <c r="O347" s="47"/>
      <c r="P347" s="47"/>
      <c r="Q347" s="47"/>
      <c r="R347" s="47"/>
      <c r="S347" s="47"/>
      <c r="T347" s="47"/>
      <c r="U347" s="47"/>
      <c r="V347" s="47"/>
      <c r="W347" s="47"/>
      <c r="X347" s="47"/>
      <c r="Y347" s="47"/>
      <c r="Z347" s="47"/>
    </row>
    <row r="348" ht="15.75" customHeight="1">
      <c r="A348" s="47"/>
      <c r="B348" s="47"/>
      <c r="C348" s="47"/>
      <c r="D348" s="47"/>
      <c r="E348" s="47"/>
      <c r="F348" s="47"/>
      <c r="G348" s="47"/>
      <c r="H348" s="47"/>
      <c r="I348" s="47"/>
      <c r="J348" s="47"/>
      <c r="K348" s="47"/>
      <c r="L348" s="47"/>
      <c r="M348" s="47"/>
      <c r="N348" s="47"/>
      <c r="O348" s="47"/>
      <c r="P348" s="47"/>
      <c r="Q348" s="47"/>
      <c r="R348" s="47"/>
      <c r="S348" s="47"/>
      <c r="T348" s="47"/>
      <c r="U348" s="47"/>
      <c r="V348" s="47"/>
      <c r="W348" s="47"/>
      <c r="X348" s="47"/>
      <c r="Y348" s="47"/>
      <c r="Z348" s="47"/>
    </row>
    <row r="349" ht="15.75" customHeight="1">
      <c r="A349" s="47"/>
      <c r="B349" s="47"/>
      <c r="C349" s="47"/>
      <c r="D349" s="47"/>
      <c r="E349" s="47"/>
      <c r="F349" s="47"/>
      <c r="G349" s="47"/>
      <c r="H349" s="47"/>
      <c r="I349" s="47"/>
      <c r="J349" s="47"/>
      <c r="K349" s="47"/>
      <c r="L349" s="47"/>
      <c r="M349" s="47"/>
      <c r="N349" s="47"/>
      <c r="O349" s="47"/>
      <c r="P349" s="47"/>
      <c r="Q349" s="47"/>
      <c r="R349" s="47"/>
      <c r="S349" s="47"/>
      <c r="T349" s="47"/>
      <c r="U349" s="47"/>
      <c r="V349" s="47"/>
      <c r="W349" s="47"/>
      <c r="X349" s="47"/>
      <c r="Y349" s="47"/>
      <c r="Z349" s="47"/>
    </row>
    <row r="350" ht="15.75" customHeight="1">
      <c r="A350" s="47"/>
      <c r="B350" s="47"/>
      <c r="C350" s="47"/>
      <c r="D350" s="47"/>
      <c r="E350" s="47"/>
      <c r="F350" s="47"/>
      <c r="G350" s="47"/>
      <c r="H350" s="47"/>
      <c r="I350" s="47"/>
      <c r="J350" s="47"/>
      <c r="K350" s="47"/>
      <c r="L350" s="47"/>
      <c r="M350" s="47"/>
      <c r="N350" s="47"/>
      <c r="O350" s="47"/>
      <c r="P350" s="47"/>
      <c r="Q350" s="47"/>
      <c r="R350" s="47"/>
      <c r="S350" s="47"/>
      <c r="T350" s="47"/>
      <c r="U350" s="47"/>
      <c r="V350" s="47"/>
      <c r="W350" s="47"/>
      <c r="X350" s="47"/>
      <c r="Y350" s="47"/>
      <c r="Z350" s="47"/>
    </row>
    <row r="351" ht="15.75" customHeight="1">
      <c r="A351" s="47"/>
      <c r="B351" s="47"/>
      <c r="C351" s="47"/>
      <c r="D351" s="47"/>
      <c r="E351" s="47"/>
      <c r="F351" s="47"/>
      <c r="G351" s="47"/>
      <c r="H351" s="47"/>
      <c r="I351" s="47"/>
      <c r="J351" s="47"/>
      <c r="K351" s="47"/>
      <c r="L351" s="47"/>
      <c r="M351" s="47"/>
      <c r="N351" s="47"/>
      <c r="O351" s="47"/>
      <c r="P351" s="47"/>
      <c r="Q351" s="47"/>
      <c r="R351" s="47"/>
      <c r="S351" s="47"/>
      <c r="T351" s="47"/>
      <c r="U351" s="47"/>
      <c r="V351" s="47"/>
      <c r="W351" s="47"/>
      <c r="X351" s="47"/>
      <c r="Y351" s="47"/>
      <c r="Z351" s="47"/>
    </row>
    <row r="352" ht="15.75" customHeight="1">
      <c r="A352" s="47"/>
      <c r="B352" s="47"/>
      <c r="C352" s="47"/>
      <c r="D352" s="47"/>
      <c r="E352" s="47"/>
      <c r="F352" s="47"/>
      <c r="G352" s="47"/>
      <c r="H352" s="47"/>
      <c r="I352" s="47"/>
      <c r="J352" s="47"/>
      <c r="K352" s="47"/>
      <c r="L352" s="47"/>
      <c r="M352" s="47"/>
      <c r="N352" s="47"/>
      <c r="O352" s="47"/>
      <c r="P352" s="47"/>
      <c r="Q352" s="47"/>
      <c r="R352" s="47"/>
      <c r="S352" s="47"/>
      <c r="T352" s="47"/>
      <c r="U352" s="47"/>
      <c r="V352" s="47"/>
      <c r="W352" s="47"/>
      <c r="X352" s="47"/>
      <c r="Y352" s="47"/>
      <c r="Z352" s="47"/>
    </row>
    <row r="353" ht="15.75" customHeight="1">
      <c r="A353" s="47"/>
      <c r="B353" s="47"/>
      <c r="C353" s="47"/>
      <c r="D353" s="47"/>
      <c r="E353" s="47"/>
      <c r="F353" s="47"/>
      <c r="G353" s="47"/>
      <c r="H353" s="47"/>
      <c r="I353" s="47"/>
      <c r="J353" s="47"/>
      <c r="K353" s="47"/>
      <c r="L353" s="47"/>
      <c r="M353" s="47"/>
      <c r="N353" s="47"/>
      <c r="O353" s="47"/>
      <c r="P353" s="47"/>
      <c r="Q353" s="47"/>
      <c r="R353" s="47"/>
      <c r="S353" s="47"/>
      <c r="T353" s="47"/>
      <c r="U353" s="47"/>
      <c r="V353" s="47"/>
      <c r="W353" s="47"/>
      <c r="X353" s="47"/>
      <c r="Y353" s="47"/>
      <c r="Z353" s="47"/>
    </row>
    <row r="354" ht="15.75" customHeight="1">
      <c r="A354" s="47"/>
      <c r="B354" s="47"/>
      <c r="C354" s="47"/>
      <c r="D354" s="47"/>
      <c r="E354" s="47"/>
      <c r="F354" s="47"/>
      <c r="G354" s="47"/>
      <c r="H354" s="47"/>
      <c r="I354" s="47"/>
      <c r="J354" s="47"/>
      <c r="K354" s="47"/>
      <c r="L354" s="47"/>
      <c r="M354" s="47"/>
      <c r="N354" s="47"/>
      <c r="O354" s="47"/>
      <c r="P354" s="47"/>
      <c r="Q354" s="47"/>
      <c r="R354" s="47"/>
      <c r="S354" s="47"/>
      <c r="T354" s="47"/>
      <c r="U354" s="47"/>
      <c r="V354" s="47"/>
      <c r="W354" s="47"/>
      <c r="X354" s="47"/>
      <c r="Y354" s="47"/>
      <c r="Z354" s="47"/>
    </row>
    <row r="355" ht="15.75" customHeight="1">
      <c r="A355" s="47"/>
      <c r="B355" s="47"/>
      <c r="C355" s="47"/>
      <c r="D355" s="47"/>
      <c r="E355" s="47"/>
      <c r="F355" s="47"/>
      <c r="G355" s="47"/>
      <c r="H355" s="47"/>
      <c r="I355" s="47"/>
      <c r="J355" s="47"/>
      <c r="K355" s="47"/>
      <c r="L355" s="47"/>
      <c r="M355" s="47"/>
      <c r="N355" s="47"/>
      <c r="O355" s="47"/>
      <c r="P355" s="47"/>
      <c r="Q355" s="47"/>
      <c r="R355" s="47"/>
      <c r="S355" s="47"/>
      <c r="T355" s="47"/>
      <c r="U355" s="47"/>
      <c r="V355" s="47"/>
      <c r="W355" s="47"/>
      <c r="X355" s="47"/>
      <c r="Y355" s="47"/>
      <c r="Z355" s="47"/>
    </row>
    <row r="356" ht="15.75" customHeight="1">
      <c r="A356" s="47"/>
      <c r="B356" s="47"/>
      <c r="C356" s="47"/>
      <c r="D356" s="47"/>
      <c r="E356" s="47"/>
      <c r="F356" s="47"/>
      <c r="G356" s="47"/>
      <c r="H356" s="47"/>
      <c r="I356" s="47"/>
      <c r="J356" s="47"/>
      <c r="K356" s="47"/>
      <c r="L356" s="47"/>
      <c r="M356" s="47"/>
      <c r="N356" s="47"/>
      <c r="O356" s="47"/>
      <c r="P356" s="47"/>
      <c r="Q356" s="47"/>
      <c r="R356" s="47"/>
      <c r="S356" s="47"/>
      <c r="T356" s="47"/>
      <c r="U356" s="47"/>
      <c r="V356" s="47"/>
      <c r="W356" s="47"/>
      <c r="X356" s="47"/>
      <c r="Y356" s="47"/>
      <c r="Z356" s="47"/>
    </row>
    <row r="357" ht="15.75" customHeight="1">
      <c r="A357" s="47"/>
      <c r="B357" s="47"/>
      <c r="C357" s="47"/>
      <c r="D357" s="47"/>
      <c r="E357" s="47"/>
      <c r="F357" s="47"/>
      <c r="G357" s="47"/>
      <c r="H357" s="47"/>
      <c r="I357" s="47"/>
      <c r="J357" s="47"/>
      <c r="K357" s="47"/>
      <c r="L357" s="47"/>
      <c r="M357" s="47"/>
      <c r="N357" s="47"/>
      <c r="O357" s="47"/>
      <c r="P357" s="47"/>
      <c r="Q357" s="47"/>
      <c r="R357" s="47"/>
      <c r="S357" s="47"/>
      <c r="T357" s="47"/>
      <c r="U357" s="47"/>
      <c r="V357" s="47"/>
      <c r="W357" s="47"/>
      <c r="X357" s="47"/>
      <c r="Y357" s="47"/>
      <c r="Z357" s="47"/>
    </row>
    <row r="358" ht="15.75" customHeight="1">
      <c r="A358" s="47"/>
      <c r="B358" s="47"/>
      <c r="C358" s="47"/>
      <c r="D358" s="47"/>
      <c r="E358" s="47"/>
      <c r="F358" s="47"/>
      <c r="G358" s="47"/>
      <c r="H358" s="47"/>
      <c r="I358" s="47"/>
      <c r="J358" s="47"/>
      <c r="K358" s="47"/>
      <c r="L358" s="47"/>
      <c r="M358" s="47"/>
      <c r="N358" s="47"/>
      <c r="O358" s="47"/>
      <c r="P358" s="47"/>
      <c r="Q358" s="47"/>
      <c r="R358" s="47"/>
      <c r="S358" s="47"/>
      <c r="T358" s="47"/>
      <c r="U358" s="47"/>
      <c r="V358" s="47"/>
      <c r="W358" s="47"/>
      <c r="X358" s="47"/>
      <c r="Y358" s="47"/>
      <c r="Z358" s="47"/>
    </row>
    <row r="359" ht="15.75" customHeight="1">
      <c r="A359" s="47"/>
      <c r="B359" s="47"/>
      <c r="C359" s="47"/>
      <c r="D359" s="47"/>
      <c r="E359" s="47"/>
      <c r="F359" s="47"/>
      <c r="G359" s="47"/>
      <c r="H359" s="47"/>
      <c r="I359" s="47"/>
      <c r="J359" s="47"/>
      <c r="K359" s="47"/>
      <c r="L359" s="47"/>
      <c r="M359" s="47"/>
      <c r="N359" s="47"/>
      <c r="O359" s="47"/>
      <c r="P359" s="47"/>
      <c r="Q359" s="47"/>
      <c r="R359" s="47"/>
      <c r="S359" s="47"/>
      <c r="T359" s="47"/>
      <c r="U359" s="47"/>
      <c r="V359" s="47"/>
      <c r="W359" s="47"/>
      <c r="X359" s="47"/>
      <c r="Y359" s="47"/>
      <c r="Z359" s="47"/>
    </row>
    <row r="360" ht="15.75" customHeight="1">
      <c r="A360" s="47"/>
      <c r="B360" s="47"/>
      <c r="C360" s="47"/>
      <c r="D360" s="47"/>
      <c r="E360" s="47"/>
      <c r="F360" s="47"/>
      <c r="G360" s="47"/>
      <c r="H360" s="47"/>
      <c r="I360" s="47"/>
      <c r="J360" s="47"/>
      <c r="K360" s="47"/>
      <c r="L360" s="47"/>
      <c r="M360" s="47"/>
      <c r="N360" s="47"/>
      <c r="O360" s="47"/>
      <c r="P360" s="47"/>
      <c r="Q360" s="47"/>
      <c r="R360" s="47"/>
      <c r="S360" s="47"/>
      <c r="T360" s="47"/>
      <c r="U360" s="47"/>
      <c r="V360" s="47"/>
      <c r="W360" s="47"/>
      <c r="X360" s="47"/>
      <c r="Y360" s="47"/>
      <c r="Z360" s="47"/>
    </row>
    <row r="361" ht="15.75" customHeight="1">
      <c r="A361" s="47"/>
      <c r="B361" s="47"/>
      <c r="C361" s="47"/>
      <c r="D361" s="47"/>
      <c r="E361" s="47"/>
      <c r="F361" s="47"/>
      <c r="G361" s="47"/>
      <c r="H361" s="47"/>
      <c r="I361" s="47"/>
      <c r="J361" s="47"/>
      <c r="K361" s="47"/>
      <c r="L361" s="47"/>
      <c r="M361" s="47"/>
      <c r="N361" s="47"/>
      <c r="O361" s="47"/>
      <c r="P361" s="47"/>
      <c r="Q361" s="47"/>
      <c r="R361" s="47"/>
      <c r="S361" s="47"/>
      <c r="T361" s="47"/>
      <c r="U361" s="47"/>
      <c r="V361" s="47"/>
      <c r="W361" s="47"/>
      <c r="X361" s="47"/>
      <c r="Y361" s="47"/>
      <c r="Z361" s="47"/>
    </row>
    <row r="362" ht="15.75" customHeight="1">
      <c r="A362" s="47"/>
      <c r="B362" s="47"/>
      <c r="C362" s="47"/>
      <c r="D362" s="47"/>
      <c r="E362" s="47"/>
      <c r="F362" s="47"/>
      <c r="G362" s="47"/>
      <c r="H362" s="47"/>
      <c r="I362" s="47"/>
      <c r="J362" s="47"/>
      <c r="K362" s="47"/>
      <c r="L362" s="47"/>
      <c r="M362" s="47"/>
      <c r="N362" s="47"/>
      <c r="O362" s="47"/>
      <c r="P362" s="47"/>
      <c r="Q362" s="47"/>
      <c r="R362" s="47"/>
      <c r="S362" s="47"/>
      <c r="T362" s="47"/>
      <c r="U362" s="47"/>
      <c r="V362" s="47"/>
      <c r="W362" s="47"/>
      <c r="X362" s="47"/>
      <c r="Y362" s="47"/>
      <c r="Z362" s="47"/>
    </row>
    <row r="363" ht="15.75" customHeight="1">
      <c r="A363" s="47"/>
      <c r="B363" s="47"/>
      <c r="C363" s="47"/>
      <c r="D363" s="47"/>
      <c r="E363" s="47"/>
      <c r="F363" s="47"/>
      <c r="G363" s="47"/>
      <c r="H363" s="47"/>
      <c r="I363" s="47"/>
      <c r="J363" s="47"/>
      <c r="K363" s="47"/>
      <c r="L363" s="47"/>
      <c r="M363" s="47"/>
      <c r="N363" s="47"/>
      <c r="O363" s="47"/>
      <c r="P363" s="47"/>
      <c r="Q363" s="47"/>
      <c r="R363" s="47"/>
      <c r="S363" s="47"/>
      <c r="T363" s="47"/>
      <c r="U363" s="47"/>
      <c r="V363" s="47"/>
      <c r="W363" s="47"/>
      <c r="X363" s="47"/>
      <c r="Y363" s="47"/>
      <c r="Z363" s="47"/>
    </row>
    <row r="364" ht="15.75" customHeight="1">
      <c r="A364" s="47"/>
      <c r="B364" s="47"/>
      <c r="C364" s="47"/>
      <c r="D364" s="47"/>
      <c r="E364" s="47"/>
      <c r="F364" s="47"/>
      <c r="G364" s="47"/>
      <c r="H364" s="47"/>
      <c r="I364" s="47"/>
      <c r="J364" s="47"/>
      <c r="K364" s="47"/>
      <c r="L364" s="47"/>
      <c r="M364" s="47"/>
      <c r="N364" s="47"/>
      <c r="O364" s="47"/>
      <c r="P364" s="47"/>
      <c r="Q364" s="47"/>
      <c r="R364" s="47"/>
      <c r="S364" s="47"/>
      <c r="T364" s="47"/>
      <c r="U364" s="47"/>
      <c r="V364" s="47"/>
      <c r="W364" s="47"/>
      <c r="X364" s="47"/>
      <c r="Y364" s="47"/>
      <c r="Z364" s="47"/>
    </row>
    <row r="365" ht="15.75" customHeight="1">
      <c r="A365" s="47"/>
      <c r="B365" s="47"/>
      <c r="C365" s="47"/>
      <c r="D365" s="47"/>
      <c r="E365" s="47"/>
      <c r="F365" s="47"/>
      <c r="G365" s="47"/>
      <c r="H365" s="47"/>
      <c r="I365" s="47"/>
      <c r="J365" s="47"/>
      <c r="K365" s="47"/>
      <c r="L365" s="47"/>
      <c r="M365" s="47"/>
      <c r="N365" s="47"/>
      <c r="O365" s="47"/>
      <c r="P365" s="47"/>
      <c r="Q365" s="47"/>
      <c r="R365" s="47"/>
      <c r="S365" s="47"/>
      <c r="T365" s="47"/>
      <c r="U365" s="47"/>
      <c r="V365" s="47"/>
      <c r="W365" s="47"/>
      <c r="X365" s="47"/>
      <c r="Y365" s="47"/>
      <c r="Z365" s="47"/>
    </row>
    <row r="366" ht="15.75" customHeight="1">
      <c r="A366" s="47"/>
      <c r="B366" s="47"/>
      <c r="C366" s="47"/>
      <c r="D366" s="47"/>
      <c r="E366" s="47"/>
      <c r="F366" s="47"/>
      <c r="G366" s="47"/>
      <c r="H366" s="47"/>
      <c r="I366" s="47"/>
      <c r="J366" s="47"/>
      <c r="K366" s="47"/>
      <c r="L366" s="47"/>
      <c r="M366" s="47"/>
      <c r="N366" s="47"/>
      <c r="O366" s="47"/>
      <c r="P366" s="47"/>
      <c r="Q366" s="47"/>
      <c r="R366" s="47"/>
      <c r="S366" s="47"/>
      <c r="T366" s="47"/>
      <c r="U366" s="47"/>
      <c r="V366" s="47"/>
      <c r="W366" s="47"/>
      <c r="X366" s="47"/>
      <c r="Y366" s="47"/>
      <c r="Z366" s="47"/>
    </row>
    <row r="367" ht="15.75" customHeight="1">
      <c r="A367" s="47"/>
      <c r="B367" s="47"/>
      <c r="C367" s="47"/>
      <c r="D367" s="47"/>
      <c r="E367" s="47"/>
      <c r="F367" s="47"/>
      <c r="G367" s="47"/>
      <c r="H367" s="47"/>
      <c r="I367" s="47"/>
      <c r="J367" s="47"/>
      <c r="K367" s="47"/>
      <c r="L367" s="47"/>
      <c r="M367" s="47"/>
      <c r="N367" s="47"/>
      <c r="O367" s="47"/>
      <c r="P367" s="47"/>
      <c r="Q367" s="47"/>
      <c r="R367" s="47"/>
      <c r="S367" s="47"/>
      <c r="T367" s="47"/>
      <c r="U367" s="47"/>
      <c r="V367" s="47"/>
      <c r="W367" s="47"/>
      <c r="X367" s="47"/>
      <c r="Y367" s="47"/>
      <c r="Z367" s="47"/>
    </row>
    <row r="368" ht="15.75" customHeight="1">
      <c r="A368" s="47"/>
      <c r="B368" s="47"/>
      <c r="C368" s="47"/>
      <c r="D368" s="47"/>
      <c r="E368" s="47"/>
      <c r="F368" s="47"/>
      <c r="G368" s="47"/>
      <c r="H368" s="47"/>
      <c r="I368" s="47"/>
      <c r="J368" s="47"/>
      <c r="K368" s="47"/>
      <c r="L368" s="47"/>
      <c r="M368" s="47"/>
      <c r="N368" s="47"/>
      <c r="O368" s="47"/>
      <c r="P368" s="47"/>
      <c r="Q368" s="47"/>
      <c r="R368" s="47"/>
      <c r="S368" s="47"/>
      <c r="T368" s="47"/>
      <c r="U368" s="47"/>
      <c r="V368" s="47"/>
      <c r="W368" s="47"/>
      <c r="X368" s="47"/>
      <c r="Y368" s="47"/>
      <c r="Z368" s="47"/>
    </row>
    <row r="369" ht="15.75" customHeight="1">
      <c r="A369" s="47"/>
      <c r="B369" s="47"/>
      <c r="C369" s="47"/>
      <c r="D369" s="47"/>
      <c r="E369" s="47"/>
      <c r="F369" s="47"/>
      <c r="G369" s="47"/>
      <c r="H369" s="47"/>
      <c r="I369" s="47"/>
      <c r="J369" s="47"/>
      <c r="K369" s="47"/>
      <c r="L369" s="47"/>
      <c r="M369" s="47"/>
      <c r="N369" s="47"/>
      <c r="O369" s="47"/>
      <c r="P369" s="47"/>
      <c r="Q369" s="47"/>
      <c r="R369" s="47"/>
      <c r="S369" s="47"/>
      <c r="T369" s="47"/>
      <c r="U369" s="47"/>
      <c r="V369" s="47"/>
      <c r="W369" s="47"/>
      <c r="X369" s="47"/>
      <c r="Y369" s="47"/>
      <c r="Z369" s="47"/>
    </row>
    <row r="370" ht="15.75" customHeight="1">
      <c r="A370" s="47"/>
      <c r="B370" s="47"/>
      <c r="C370" s="47"/>
      <c r="D370" s="47"/>
      <c r="E370" s="47"/>
      <c r="F370" s="47"/>
      <c r="G370" s="47"/>
      <c r="H370" s="47"/>
      <c r="I370" s="47"/>
      <c r="J370" s="47"/>
      <c r="K370" s="47"/>
      <c r="L370" s="47"/>
      <c r="M370" s="47"/>
      <c r="N370" s="47"/>
      <c r="O370" s="47"/>
      <c r="P370" s="47"/>
      <c r="Q370" s="47"/>
      <c r="R370" s="47"/>
      <c r="S370" s="47"/>
      <c r="T370" s="47"/>
      <c r="U370" s="47"/>
      <c r="V370" s="47"/>
      <c r="W370" s="47"/>
      <c r="X370" s="47"/>
      <c r="Y370" s="47"/>
      <c r="Z370" s="47"/>
    </row>
    <row r="371" ht="15.75" customHeight="1">
      <c r="A371" s="47"/>
      <c r="B371" s="47"/>
      <c r="C371" s="47"/>
      <c r="D371" s="47"/>
      <c r="E371" s="47"/>
      <c r="F371" s="47"/>
      <c r="G371" s="47"/>
      <c r="H371" s="47"/>
      <c r="I371" s="47"/>
      <c r="J371" s="47"/>
      <c r="K371" s="47"/>
      <c r="L371" s="47"/>
      <c r="M371" s="47"/>
      <c r="N371" s="47"/>
      <c r="O371" s="47"/>
      <c r="P371" s="47"/>
      <c r="Q371" s="47"/>
      <c r="R371" s="47"/>
      <c r="S371" s="47"/>
      <c r="T371" s="47"/>
      <c r="U371" s="47"/>
      <c r="V371" s="47"/>
      <c r="W371" s="47"/>
      <c r="X371" s="47"/>
      <c r="Y371" s="47"/>
      <c r="Z371" s="47"/>
    </row>
    <row r="372" ht="15.75" customHeight="1">
      <c r="A372" s="47"/>
      <c r="B372" s="47"/>
      <c r="C372" s="47"/>
      <c r="D372" s="47"/>
      <c r="E372" s="47"/>
      <c r="F372" s="47"/>
      <c r="G372" s="47"/>
      <c r="H372" s="47"/>
      <c r="I372" s="47"/>
      <c r="J372" s="47"/>
      <c r="K372" s="47"/>
      <c r="L372" s="47"/>
      <c r="M372" s="47"/>
      <c r="N372" s="47"/>
      <c r="O372" s="47"/>
      <c r="P372" s="47"/>
      <c r="Q372" s="47"/>
      <c r="R372" s="47"/>
      <c r="S372" s="47"/>
      <c r="T372" s="47"/>
      <c r="U372" s="47"/>
      <c r="V372" s="47"/>
      <c r="W372" s="47"/>
      <c r="X372" s="47"/>
      <c r="Y372" s="47"/>
      <c r="Z372" s="47"/>
    </row>
    <row r="373" ht="15.75" customHeight="1">
      <c r="A373" s="47"/>
      <c r="B373" s="47"/>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row>
    <row r="374" ht="15.75" customHeight="1">
      <c r="A374" s="47"/>
      <c r="B374" s="47"/>
      <c r="C374" s="47"/>
      <c r="D374" s="47"/>
      <c r="E374" s="47"/>
      <c r="F374" s="47"/>
      <c r="G374" s="47"/>
      <c r="H374" s="47"/>
      <c r="I374" s="47"/>
      <c r="J374" s="47"/>
      <c r="K374" s="47"/>
      <c r="L374" s="47"/>
      <c r="M374" s="47"/>
      <c r="N374" s="47"/>
      <c r="O374" s="47"/>
      <c r="P374" s="47"/>
      <c r="Q374" s="47"/>
      <c r="R374" s="47"/>
      <c r="S374" s="47"/>
      <c r="T374" s="47"/>
      <c r="U374" s="47"/>
      <c r="V374" s="47"/>
      <c r="W374" s="47"/>
      <c r="X374" s="47"/>
      <c r="Y374" s="47"/>
      <c r="Z374" s="47"/>
    </row>
    <row r="375" ht="15.75" customHeight="1">
      <c r="A375" s="47"/>
      <c r="B375" s="47"/>
      <c r="C375" s="47"/>
      <c r="D375" s="47"/>
      <c r="E375" s="47"/>
      <c r="F375" s="47"/>
      <c r="G375" s="47"/>
      <c r="H375" s="47"/>
      <c r="I375" s="47"/>
      <c r="J375" s="47"/>
      <c r="K375" s="47"/>
      <c r="L375" s="47"/>
      <c r="M375" s="47"/>
      <c r="N375" s="47"/>
      <c r="O375" s="47"/>
      <c r="P375" s="47"/>
      <c r="Q375" s="47"/>
      <c r="R375" s="47"/>
      <c r="S375" s="47"/>
      <c r="T375" s="47"/>
      <c r="U375" s="47"/>
      <c r="V375" s="47"/>
      <c r="W375" s="47"/>
      <c r="X375" s="47"/>
      <c r="Y375" s="47"/>
      <c r="Z375" s="47"/>
    </row>
    <row r="376" ht="15.75" customHeight="1">
      <c r="A376" s="47"/>
      <c r="B376" s="47"/>
      <c r="C376" s="47"/>
      <c r="D376" s="47"/>
      <c r="E376" s="47"/>
      <c r="F376" s="47"/>
      <c r="G376" s="47"/>
      <c r="H376" s="47"/>
      <c r="I376" s="47"/>
      <c r="J376" s="47"/>
      <c r="K376" s="47"/>
      <c r="L376" s="47"/>
      <c r="M376" s="47"/>
      <c r="N376" s="47"/>
      <c r="O376" s="47"/>
      <c r="P376" s="47"/>
      <c r="Q376" s="47"/>
      <c r="R376" s="47"/>
      <c r="S376" s="47"/>
      <c r="T376" s="47"/>
      <c r="U376" s="47"/>
      <c r="V376" s="47"/>
      <c r="W376" s="47"/>
      <c r="X376" s="47"/>
      <c r="Y376" s="47"/>
      <c r="Z376" s="47"/>
    </row>
    <row r="377" ht="15.75" customHeight="1">
      <c r="A377" s="47"/>
      <c r="B377" s="47"/>
      <c r="C377" s="47"/>
      <c r="D377" s="47"/>
      <c r="E377" s="47"/>
      <c r="F377" s="47"/>
      <c r="G377" s="47"/>
      <c r="H377" s="47"/>
      <c r="I377" s="47"/>
      <c r="J377" s="47"/>
      <c r="K377" s="47"/>
      <c r="L377" s="47"/>
      <c r="M377" s="47"/>
      <c r="N377" s="47"/>
      <c r="O377" s="47"/>
      <c r="P377" s="47"/>
      <c r="Q377" s="47"/>
      <c r="R377" s="47"/>
      <c r="S377" s="47"/>
      <c r="T377" s="47"/>
      <c r="U377" s="47"/>
      <c r="V377" s="47"/>
      <c r="W377" s="47"/>
      <c r="X377" s="47"/>
      <c r="Y377" s="47"/>
      <c r="Z377" s="47"/>
    </row>
    <row r="378" ht="15.75" customHeight="1">
      <c r="A378" s="47"/>
      <c r="B378" s="47"/>
      <c r="C378" s="47"/>
      <c r="D378" s="47"/>
      <c r="E378" s="47"/>
      <c r="F378" s="47"/>
      <c r="G378" s="47"/>
      <c r="H378" s="47"/>
      <c r="I378" s="47"/>
      <c r="J378" s="47"/>
      <c r="K378" s="47"/>
      <c r="L378" s="47"/>
      <c r="M378" s="47"/>
      <c r="N378" s="47"/>
      <c r="O378" s="47"/>
      <c r="P378" s="47"/>
      <c r="Q378" s="47"/>
      <c r="R378" s="47"/>
      <c r="S378" s="47"/>
      <c r="T378" s="47"/>
      <c r="U378" s="47"/>
      <c r="V378" s="47"/>
      <c r="W378" s="47"/>
      <c r="X378" s="47"/>
      <c r="Y378" s="47"/>
      <c r="Z378" s="47"/>
    </row>
    <row r="379" ht="15.75" customHeight="1">
      <c r="A379" s="47"/>
      <c r="B379" s="47"/>
      <c r="C379" s="47"/>
      <c r="D379" s="47"/>
      <c r="E379" s="47"/>
      <c r="F379" s="47"/>
      <c r="G379" s="47"/>
      <c r="H379" s="47"/>
      <c r="I379" s="47"/>
      <c r="J379" s="47"/>
      <c r="K379" s="47"/>
      <c r="L379" s="47"/>
      <c r="M379" s="47"/>
      <c r="N379" s="47"/>
      <c r="O379" s="47"/>
      <c r="P379" s="47"/>
      <c r="Q379" s="47"/>
      <c r="R379" s="47"/>
      <c r="S379" s="47"/>
      <c r="T379" s="47"/>
      <c r="U379" s="47"/>
      <c r="V379" s="47"/>
      <c r="W379" s="47"/>
      <c r="X379" s="47"/>
      <c r="Y379" s="47"/>
      <c r="Z379" s="47"/>
    </row>
    <row r="380" ht="15.75" customHeight="1">
      <c r="A380" s="47"/>
      <c r="B380" s="47"/>
      <c r="C380" s="47"/>
      <c r="D380" s="47"/>
      <c r="E380" s="47"/>
      <c r="F380" s="47"/>
      <c r="G380" s="47"/>
      <c r="H380" s="47"/>
      <c r="I380" s="47"/>
      <c r="J380" s="47"/>
      <c r="K380" s="47"/>
      <c r="L380" s="47"/>
      <c r="M380" s="47"/>
      <c r="N380" s="47"/>
      <c r="O380" s="47"/>
      <c r="P380" s="47"/>
      <c r="Q380" s="47"/>
      <c r="R380" s="47"/>
      <c r="S380" s="47"/>
      <c r="T380" s="47"/>
      <c r="U380" s="47"/>
      <c r="V380" s="47"/>
      <c r="W380" s="47"/>
      <c r="X380" s="47"/>
      <c r="Y380" s="47"/>
      <c r="Z380" s="47"/>
    </row>
    <row r="381" ht="15.75" customHeight="1">
      <c r="A381" s="47"/>
      <c r="B381" s="47"/>
      <c r="C381" s="47"/>
      <c r="D381" s="47"/>
      <c r="E381" s="47"/>
      <c r="F381" s="47"/>
      <c r="G381" s="47"/>
      <c r="H381" s="47"/>
      <c r="I381" s="47"/>
      <c r="J381" s="47"/>
      <c r="K381" s="47"/>
      <c r="L381" s="47"/>
      <c r="M381" s="47"/>
      <c r="N381" s="47"/>
      <c r="O381" s="47"/>
      <c r="P381" s="47"/>
      <c r="Q381" s="47"/>
      <c r="R381" s="47"/>
      <c r="S381" s="47"/>
      <c r="T381" s="47"/>
      <c r="U381" s="47"/>
      <c r="V381" s="47"/>
      <c r="W381" s="47"/>
      <c r="X381" s="47"/>
      <c r="Y381" s="47"/>
      <c r="Z381" s="47"/>
    </row>
    <row r="382" ht="15.75" customHeight="1">
      <c r="A382" s="47"/>
      <c r="B382" s="47"/>
      <c r="C382" s="47"/>
      <c r="D382" s="47"/>
      <c r="E382" s="47"/>
      <c r="F382" s="47"/>
      <c r="G382" s="47"/>
      <c r="H382" s="47"/>
      <c r="I382" s="47"/>
      <c r="J382" s="47"/>
      <c r="K382" s="47"/>
      <c r="L382" s="47"/>
      <c r="M382" s="47"/>
      <c r="N382" s="47"/>
      <c r="O382" s="47"/>
      <c r="P382" s="47"/>
      <c r="Q382" s="47"/>
      <c r="R382" s="47"/>
      <c r="S382" s="47"/>
      <c r="T382" s="47"/>
      <c r="U382" s="47"/>
      <c r="V382" s="47"/>
      <c r="W382" s="47"/>
      <c r="X382" s="47"/>
      <c r="Y382" s="47"/>
      <c r="Z382" s="47"/>
    </row>
    <row r="383" ht="15.75" customHeight="1">
      <c r="A383" s="47"/>
      <c r="B383" s="47"/>
      <c r="C383" s="47"/>
      <c r="D383" s="47"/>
      <c r="E383" s="47"/>
      <c r="F383" s="47"/>
      <c r="G383" s="47"/>
      <c r="H383" s="47"/>
      <c r="I383" s="47"/>
      <c r="J383" s="47"/>
      <c r="K383" s="47"/>
      <c r="L383" s="47"/>
      <c r="M383" s="47"/>
      <c r="N383" s="47"/>
      <c r="O383" s="47"/>
      <c r="P383" s="47"/>
      <c r="Q383" s="47"/>
      <c r="R383" s="47"/>
      <c r="S383" s="47"/>
      <c r="T383" s="47"/>
      <c r="U383" s="47"/>
      <c r="V383" s="47"/>
      <c r="W383" s="47"/>
      <c r="X383" s="47"/>
      <c r="Y383" s="47"/>
      <c r="Z383" s="47"/>
    </row>
    <row r="384" ht="15.75" customHeight="1">
      <c r="A384" s="47"/>
      <c r="B384" s="47"/>
      <c r="C384" s="47"/>
      <c r="D384" s="47"/>
      <c r="E384" s="47"/>
      <c r="F384" s="47"/>
      <c r="G384" s="47"/>
      <c r="H384" s="47"/>
      <c r="I384" s="47"/>
      <c r="J384" s="47"/>
      <c r="K384" s="47"/>
      <c r="L384" s="47"/>
      <c r="M384" s="47"/>
      <c r="N384" s="47"/>
      <c r="O384" s="47"/>
      <c r="P384" s="47"/>
      <c r="Q384" s="47"/>
      <c r="R384" s="47"/>
      <c r="S384" s="47"/>
      <c r="T384" s="47"/>
      <c r="U384" s="47"/>
      <c r="V384" s="47"/>
      <c r="W384" s="47"/>
      <c r="X384" s="47"/>
      <c r="Y384" s="47"/>
      <c r="Z384" s="47"/>
    </row>
    <row r="385" ht="15.75" customHeight="1">
      <c r="A385" s="47"/>
      <c r="B385" s="47"/>
      <c r="C385" s="47"/>
      <c r="D385" s="47"/>
      <c r="E385" s="47"/>
      <c r="F385" s="47"/>
      <c r="G385" s="47"/>
      <c r="H385" s="47"/>
      <c r="I385" s="47"/>
      <c r="J385" s="47"/>
      <c r="K385" s="47"/>
      <c r="L385" s="47"/>
      <c r="M385" s="47"/>
      <c r="N385" s="47"/>
      <c r="O385" s="47"/>
      <c r="P385" s="47"/>
      <c r="Q385" s="47"/>
      <c r="R385" s="47"/>
      <c r="S385" s="47"/>
      <c r="T385" s="47"/>
      <c r="U385" s="47"/>
      <c r="V385" s="47"/>
      <c r="W385" s="47"/>
      <c r="X385" s="47"/>
      <c r="Y385" s="47"/>
      <c r="Z385" s="47"/>
    </row>
    <row r="386" ht="15.75" customHeight="1">
      <c r="A386" s="47"/>
      <c r="B386" s="47"/>
      <c r="C386" s="47"/>
      <c r="D386" s="47"/>
      <c r="E386" s="47"/>
      <c r="F386" s="47"/>
      <c r="G386" s="47"/>
      <c r="H386" s="47"/>
      <c r="I386" s="47"/>
      <c r="J386" s="47"/>
      <c r="K386" s="47"/>
      <c r="L386" s="47"/>
      <c r="M386" s="47"/>
      <c r="N386" s="47"/>
      <c r="O386" s="47"/>
      <c r="P386" s="47"/>
      <c r="Q386" s="47"/>
      <c r="R386" s="47"/>
      <c r="S386" s="47"/>
      <c r="T386" s="47"/>
      <c r="U386" s="47"/>
      <c r="V386" s="47"/>
      <c r="W386" s="47"/>
      <c r="X386" s="47"/>
      <c r="Y386" s="47"/>
      <c r="Z386" s="47"/>
    </row>
    <row r="387" ht="15.75" customHeight="1">
      <c r="A387" s="47"/>
      <c r="B387" s="47"/>
      <c r="C387" s="47"/>
      <c r="D387" s="47"/>
      <c r="E387" s="47"/>
      <c r="F387" s="47"/>
      <c r="G387" s="47"/>
      <c r="H387" s="47"/>
      <c r="I387" s="47"/>
      <c r="J387" s="47"/>
      <c r="K387" s="47"/>
      <c r="L387" s="47"/>
      <c r="M387" s="47"/>
      <c r="N387" s="47"/>
      <c r="O387" s="47"/>
      <c r="P387" s="47"/>
      <c r="Q387" s="47"/>
      <c r="R387" s="47"/>
      <c r="S387" s="47"/>
      <c r="T387" s="47"/>
      <c r="U387" s="47"/>
      <c r="V387" s="47"/>
      <c r="W387" s="47"/>
      <c r="X387" s="47"/>
      <c r="Y387" s="47"/>
      <c r="Z387" s="47"/>
    </row>
    <row r="388" ht="15.75" customHeight="1">
      <c r="A388" s="47"/>
      <c r="B388" s="47"/>
      <c r="C388" s="47"/>
      <c r="D388" s="47"/>
      <c r="E388" s="47"/>
      <c r="F388" s="47"/>
      <c r="G388" s="47"/>
      <c r="H388" s="47"/>
      <c r="I388" s="47"/>
      <c r="J388" s="47"/>
      <c r="K388" s="47"/>
      <c r="L388" s="47"/>
      <c r="M388" s="47"/>
      <c r="N388" s="47"/>
      <c r="O388" s="47"/>
      <c r="P388" s="47"/>
      <c r="Q388" s="47"/>
      <c r="R388" s="47"/>
      <c r="S388" s="47"/>
      <c r="T388" s="47"/>
      <c r="U388" s="47"/>
      <c r="V388" s="47"/>
      <c r="W388" s="47"/>
      <c r="X388" s="47"/>
      <c r="Y388" s="47"/>
      <c r="Z388" s="47"/>
    </row>
    <row r="389" ht="15.75" customHeight="1">
      <c r="A389" s="47"/>
      <c r="B389" s="47"/>
      <c r="C389" s="47"/>
      <c r="D389" s="47"/>
      <c r="E389" s="47"/>
      <c r="F389" s="47"/>
      <c r="G389" s="47"/>
      <c r="H389" s="47"/>
      <c r="I389" s="47"/>
      <c r="J389" s="47"/>
      <c r="K389" s="47"/>
      <c r="L389" s="47"/>
      <c r="M389" s="47"/>
      <c r="N389" s="47"/>
      <c r="O389" s="47"/>
      <c r="P389" s="47"/>
      <c r="Q389" s="47"/>
      <c r="R389" s="47"/>
      <c r="S389" s="47"/>
      <c r="T389" s="47"/>
      <c r="U389" s="47"/>
      <c r="V389" s="47"/>
      <c r="W389" s="47"/>
      <c r="X389" s="47"/>
      <c r="Y389" s="47"/>
      <c r="Z389" s="47"/>
    </row>
    <row r="390" ht="15.75" customHeight="1">
      <c r="A390" s="47"/>
      <c r="B390" s="47"/>
      <c r="C390" s="47"/>
      <c r="D390" s="47"/>
      <c r="E390" s="47"/>
      <c r="F390" s="47"/>
      <c r="G390" s="47"/>
      <c r="H390" s="47"/>
      <c r="I390" s="47"/>
      <c r="J390" s="47"/>
      <c r="K390" s="47"/>
      <c r="L390" s="47"/>
      <c r="M390" s="47"/>
      <c r="N390" s="47"/>
      <c r="O390" s="47"/>
      <c r="P390" s="47"/>
      <c r="Q390" s="47"/>
      <c r="R390" s="47"/>
      <c r="S390" s="47"/>
      <c r="T390" s="47"/>
      <c r="U390" s="47"/>
      <c r="V390" s="47"/>
      <c r="W390" s="47"/>
      <c r="X390" s="47"/>
      <c r="Y390" s="47"/>
      <c r="Z390" s="47"/>
    </row>
    <row r="391" ht="15.75" customHeight="1">
      <c r="A391" s="47"/>
      <c r="B391" s="47"/>
      <c r="C391" s="47"/>
      <c r="D391" s="47"/>
      <c r="E391" s="47"/>
      <c r="F391" s="47"/>
      <c r="G391" s="47"/>
      <c r="H391" s="47"/>
      <c r="I391" s="47"/>
      <c r="J391" s="47"/>
      <c r="K391" s="47"/>
      <c r="L391" s="47"/>
      <c r="M391" s="47"/>
      <c r="N391" s="47"/>
      <c r="O391" s="47"/>
      <c r="P391" s="47"/>
      <c r="Q391" s="47"/>
      <c r="R391" s="47"/>
      <c r="S391" s="47"/>
      <c r="T391" s="47"/>
      <c r="U391" s="47"/>
      <c r="V391" s="47"/>
      <c r="W391" s="47"/>
      <c r="X391" s="47"/>
      <c r="Y391" s="47"/>
      <c r="Z391" s="47"/>
    </row>
    <row r="392" ht="15.75" customHeight="1">
      <c r="A392" s="47"/>
      <c r="B392" s="47"/>
      <c r="C392" s="47"/>
      <c r="D392" s="47"/>
      <c r="E392" s="47"/>
      <c r="F392" s="47"/>
      <c r="G392" s="47"/>
      <c r="H392" s="47"/>
      <c r="I392" s="47"/>
      <c r="J392" s="47"/>
      <c r="K392" s="47"/>
      <c r="L392" s="47"/>
      <c r="M392" s="47"/>
      <c r="N392" s="47"/>
      <c r="O392" s="47"/>
      <c r="P392" s="47"/>
      <c r="Q392" s="47"/>
      <c r="R392" s="47"/>
      <c r="S392" s="47"/>
      <c r="T392" s="47"/>
      <c r="U392" s="47"/>
      <c r="V392" s="47"/>
      <c r="W392" s="47"/>
      <c r="X392" s="47"/>
      <c r="Y392" s="47"/>
      <c r="Z392" s="47"/>
    </row>
    <row r="393" ht="15.75" customHeight="1">
      <c r="A393" s="47"/>
      <c r="B393" s="47"/>
      <c r="C393" s="47"/>
      <c r="D393" s="47"/>
      <c r="E393" s="47"/>
      <c r="F393" s="47"/>
      <c r="G393" s="47"/>
      <c r="H393" s="47"/>
      <c r="I393" s="47"/>
      <c r="J393" s="47"/>
      <c r="K393" s="47"/>
      <c r="L393" s="47"/>
      <c r="M393" s="47"/>
      <c r="N393" s="47"/>
      <c r="O393" s="47"/>
      <c r="P393" s="47"/>
      <c r="Q393" s="47"/>
      <c r="R393" s="47"/>
      <c r="S393" s="47"/>
      <c r="T393" s="47"/>
      <c r="U393" s="47"/>
      <c r="V393" s="47"/>
      <c r="W393" s="47"/>
      <c r="X393" s="47"/>
      <c r="Y393" s="47"/>
      <c r="Z393" s="47"/>
    </row>
    <row r="394" ht="15.75" customHeight="1">
      <c r="A394" s="47"/>
      <c r="B394" s="47"/>
      <c r="C394" s="47"/>
      <c r="D394" s="47"/>
      <c r="E394" s="47"/>
      <c r="F394" s="47"/>
      <c r="G394" s="47"/>
      <c r="H394" s="47"/>
      <c r="I394" s="47"/>
      <c r="J394" s="47"/>
      <c r="K394" s="47"/>
      <c r="L394" s="47"/>
      <c r="M394" s="47"/>
      <c r="N394" s="47"/>
      <c r="O394" s="47"/>
      <c r="P394" s="47"/>
      <c r="Q394" s="47"/>
      <c r="R394" s="47"/>
      <c r="S394" s="47"/>
      <c r="T394" s="47"/>
      <c r="U394" s="47"/>
      <c r="V394" s="47"/>
      <c r="W394" s="47"/>
      <c r="X394" s="47"/>
      <c r="Y394" s="47"/>
      <c r="Z394" s="47"/>
    </row>
    <row r="395" ht="15.75" customHeight="1">
      <c r="A395" s="47"/>
      <c r="B395" s="47"/>
      <c r="C395" s="47"/>
      <c r="D395" s="47"/>
      <c r="E395" s="47"/>
      <c r="F395" s="47"/>
      <c r="G395" s="47"/>
      <c r="H395" s="47"/>
      <c r="I395" s="47"/>
      <c r="J395" s="47"/>
      <c r="K395" s="47"/>
      <c r="L395" s="47"/>
      <c r="M395" s="47"/>
      <c r="N395" s="47"/>
      <c r="O395" s="47"/>
      <c r="P395" s="47"/>
      <c r="Q395" s="47"/>
      <c r="R395" s="47"/>
      <c r="S395" s="47"/>
      <c r="T395" s="47"/>
      <c r="U395" s="47"/>
      <c r="V395" s="47"/>
      <c r="W395" s="47"/>
      <c r="X395" s="47"/>
      <c r="Y395" s="47"/>
      <c r="Z395" s="47"/>
    </row>
    <row r="396" ht="15.75" customHeight="1">
      <c r="A396" s="47"/>
      <c r="B396" s="47"/>
      <c r="C396" s="47"/>
      <c r="D396" s="47"/>
      <c r="E396" s="47"/>
      <c r="F396" s="47"/>
      <c r="G396" s="47"/>
      <c r="H396" s="47"/>
      <c r="I396" s="47"/>
      <c r="J396" s="47"/>
      <c r="K396" s="47"/>
      <c r="L396" s="47"/>
      <c r="M396" s="47"/>
      <c r="N396" s="47"/>
      <c r="O396" s="47"/>
      <c r="P396" s="47"/>
      <c r="Q396" s="47"/>
      <c r="R396" s="47"/>
      <c r="S396" s="47"/>
      <c r="T396" s="47"/>
      <c r="U396" s="47"/>
      <c r="V396" s="47"/>
      <c r="W396" s="47"/>
      <c r="X396" s="47"/>
      <c r="Y396" s="47"/>
      <c r="Z396" s="47"/>
    </row>
    <row r="397" ht="15.75" customHeight="1">
      <c r="A397" s="47"/>
      <c r="B397" s="47"/>
      <c r="C397" s="47"/>
      <c r="D397" s="47"/>
      <c r="E397" s="47"/>
      <c r="F397" s="47"/>
      <c r="G397" s="47"/>
      <c r="H397" s="47"/>
      <c r="I397" s="47"/>
      <c r="J397" s="47"/>
      <c r="K397" s="47"/>
      <c r="L397" s="47"/>
      <c r="M397" s="47"/>
      <c r="N397" s="47"/>
      <c r="O397" s="47"/>
      <c r="P397" s="47"/>
      <c r="Q397" s="47"/>
      <c r="R397" s="47"/>
      <c r="S397" s="47"/>
      <c r="T397" s="47"/>
      <c r="U397" s="47"/>
      <c r="V397" s="47"/>
      <c r="W397" s="47"/>
      <c r="X397" s="47"/>
      <c r="Y397" s="47"/>
      <c r="Z397" s="47"/>
    </row>
    <row r="398" ht="15.75" customHeight="1">
      <c r="A398" s="47"/>
      <c r="B398" s="47"/>
      <c r="C398" s="47"/>
      <c r="D398" s="47"/>
      <c r="E398" s="47"/>
      <c r="F398" s="47"/>
      <c r="G398" s="47"/>
      <c r="H398" s="47"/>
      <c r="I398" s="47"/>
      <c r="J398" s="47"/>
      <c r="K398" s="47"/>
      <c r="L398" s="47"/>
      <c r="M398" s="47"/>
      <c r="N398" s="47"/>
      <c r="O398" s="47"/>
      <c r="P398" s="47"/>
      <c r="Q398" s="47"/>
      <c r="R398" s="47"/>
      <c r="S398" s="47"/>
      <c r="T398" s="47"/>
      <c r="U398" s="47"/>
      <c r="V398" s="47"/>
      <c r="W398" s="47"/>
      <c r="X398" s="47"/>
      <c r="Y398" s="47"/>
      <c r="Z398" s="47"/>
    </row>
    <row r="399" ht="15.75" customHeight="1">
      <c r="A399" s="47"/>
      <c r="B399" s="47"/>
      <c r="C399" s="47"/>
      <c r="D399" s="47"/>
      <c r="E399" s="47"/>
      <c r="F399" s="47"/>
      <c r="G399" s="47"/>
      <c r="H399" s="47"/>
      <c r="I399" s="47"/>
      <c r="J399" s="47"/>
      <c r="K399" s="47"/>
      <c r="L399" s="47"/>
      <c r="M399" s="47"/>
      <c r="N399" s="47"/>
      <c r="O399" s="47"/>
      <c r="P399" s="47"/>
      <c r="Q399" s="47"/>
      <c r="R399" s="47"/>
      <c r="S399" s="47"/>
      <c r="T399" s="47"/>
      <c r="U399" s="47"/>
      <c r="V399" s="47"/>
      <c r="W399" s="47"/>
      <c r="X399" s="47"/>
      <c r="Y399" s="47"/>
      <c r="Z399" s="47"/>
    </row>
    <row r="400" ht="15.75" customHeight="1">
      <c r="A400" s="47"/>
      <c r="B400" s="47"/>
      <c r="C400" s="47"/>
      <c r="D400" s="47"/>
      <c r="E400" s="47"/>
      <c r="F400" s="47"/>
      <c r="G400" s="47"/>
      <c r="H400" s="47"/>
      <c r="I400" s="47"/>
      <c r="J400" s="47"/>
      <c r="K400" s="47"/>
      <c r="L400" s="47"/>
      <c r="M400" s="47"/>
      <c r="N400" s="47"/>
      <c r="O400" s="47"/>
      <c r="P400" s="47"/>
      <c r="Q400" s="47"/>
      <c r="R400" s="47"/>
      <c r="S400" s="47"/>
      <c r="T400" s="47"/>
      <c r="U400" s="47"/>
      <c r="V400" s="47"/>
      <c r="W400" s="47"/>
      <c r="X400" s="47"/>
      <c r="Y400" s="47"/>
      <c r="Z400" s="47"/>
    </row>
    <row r="401" ht="15.75" customHeight="1">
      <c r="A401" s="47"/>
      <c r="B401" s="47"/>
      <c r="C401" s="47"/>
      <c r="D401" s="47"/>
      <c r="E401" s="47"/>
      <c r="F401" s="47"/>
      <c r="G401" s="47"/>
      <c r="H401" s="47"/>
      <c r="I401" s="47"/>
      <c r="J401" s="47"/>
      <c r="K401" s="47"/>
      <c r="L401" s="47"/>
      <c r="M401" s="47"/>
      <c r="N401" s="47"/>
      <c r="O401" s="47"/>
      <c r="P401" s="47"/>
      <c r="Q401" s="47"/>
      <c r="R401" s="47"/>
      <c r="S401" s="47"/>
      <c r="T401" s="47"/>
      <c r="U401" s="47"/>
      <c r="V401" s="47"/>
      <c r="W401" s="47"/>
      <c r="X401" s="47"/>
      <c r="Y401" s="47"/>
      <c r="Z401" s="47"/>
    </row>
    <row r="402" ht="15.75" customHeight="1">
      <c r="A402" s="47"/>
      <c r="B402" s="47"/>
      <c r="C402" s="47"/>
      <c r="D402" s="47"/>
      <c r="E402" s="47"/>
      <c r="F402" s="47"/>
      <c r="G402" s="47"/>
      <c r="H402" s="47"/>
      <c r="I402" s="47"/>
      <c r="J402" s="47"/>
      <c r="K402" s="47"/>
      <c r="L402" s="47"/>
      <c r="M402" s="47"/>
      <c r="N402" s="47"/>
      <c r="O402" s="47"/>
      <c r="P402" s="47"/>
      <c r="Q402" s="47"/>
      <c r="R402" s="47"/>
      <c r="S402" s="47"/>
      <c r="T402" s="47"/>
      <c r="U402" s="47"/>
      <c r="V402" s="47"/>
      <c r="W402" s="47"/>
      <c r="X402" s="47"/>
      <c r="Y402" s="47"/>
      <c r="Z402" s="47"/>
    </row>
    <row r="403" ht="15.75" customHeight="1">
      <c r="A403" s="47"/>
      <c r="B403" s="47"/>
      <c r="C403" s="47"/>
      <c r="D403" s="47"/>
      <c r="E403" s="47"/>
      <c r="F403" s="47"/>
      <c r="G403" s="47"/>
      <c r="H403" s="47"/>
      <c r="I403" s="47"/>
      <c r="J403" s="47"/>
      <c r="K403" s="47"/>
      <c r="L403" s="47"/>
      <c r="M403" s="47"/>
      <c r="N403" s="47"/>
      <c r="O403" s="47"/>
      <c r="P403" s="47"/>
      <c r="Q403" s="47"/>
      <c r="R403" s="47"/>
      <c r="S403" s="47"/>
      <c r="T403" s="47"/>
      <c r="U403" s="47"/>
      <c r="V403" s="47"/>
      <c r="W403" s="47"/>
      <c r="X403" s="47"/>
      <c r="Y403" s="47"/>
      <c r="Z403" s="47"/>
    </row>
    <row r="404" ht="15.75" customHeight="1">
      <c r="A404" s="47"/>
      <c r="B404" s="47"/>
      <c r="C404" s="47"/>
      <c r="D404" s="47"/>
      <c r="E404" s="47"/>
      <c r="F404" s="47"/>
      <c r="G404" s="47"/>
      <c r="H404" s="47"/>
      <c r="I404" s="47"/>
      <c r="J404" s="47"/>
      <c r="K404" s="47"/>
      <c r="L404" s="47"/>
      <c r="M404" s="47"/>
      <c r="N404" s="47"/>
      <c r="O404" s="47"/>
      <c r="P404" s="47"/>
      <c r="Q404" s="47"/>
      <c r="R404" s="47"/>
      <c r="S404" s="47"/>
      <c r="T404" s="47"/>
      <c r="U404" s="47"/>
      <c r="V404" s="47"/>
      <c r="W404" s="47"/>
      <c r="X404" s="47"/>
      <c r="Y404" s="47"/>
      <c r="Z404" s="47"/>
    </row>
    <row r="405" ht="15.75" customHeight="1">
      <c r="A405" s="47"/>
      <c r="B405" s="47"/>
      <c r="C405" s="47"/>
      <c r="D405" s="47"/>
      <c r="E405" s="47"/>
      <c r="F405" s="47"/>
      <c r="G405" s="47"/>
      <c r="H405" s="47"/>
      <c r="I405" s="47"/>
      <c r="J405" s="47"/>
      <c r="K405" s="47"/>
      <c r="L405" s="47"/>
      <c r="M405" s="47"/>
      <c r="N405" s="47"/>
      <c r="O405" s="47"/>
      <c r="P405" s="47"/>
      <c r="Q405" s="47"/>
      <c r="R405" s="47"/>
      <c r="S405" s="47"/>
      <c r="T405" s="47"/>
      <c r="U405" s="47"/>
      <c r="V405" s="47"/>
      <c r="W405" s="47"/>
      <c r="X405" s="47"/>
      <c r="Y405" s="47"/>
      <c r="Z405" s="47"/>
    </row>
    <row r="406" ht="15.75" customHeight="1">
      <c r="A406" s="47"/>
      <c r="B406" s="47"/>
      <c r="C406" s="47"/>
      <c r="D406" s="47"/>
      <c r="E406" s="47"/>
      <c r="F406" s="47"/>
      <c r="G406" s="47"/>
      <c r="H406" s="47"/>
      <c r="I406" s="47"/>
      <c r="J406" s="47"/>
      <c r="K406" s="47"/>
      <c r="L406" s="47"/>
      <c r="M406" s="47"/>
      <c r="N406" s="47"/>
      <c r="O406" s="47"/>
      <c r="P406" s="47"/>
      <c r="Q406" s="47"/>
      <c r="R406" s="47"/>
      <c r="S406" s="47"/>
      <c r="T406" s="47"/>
      <c r="U406" s="47"/>
      <c r="V406" s="47"/>
      <c r="W406" s="47"/>
      <c r="X406" s="47"/>
      <c r="Y406" s="47"/>
      <c r="Z406" s="47"/>
    </row>
    <row r="407" ht="15.75" customHeight="1">
      <c r="A407" s="47"/>
      <c r="B407" s="47"/>
      <c r="C407" s="47"/>
      <c r="D407" s="47"/>
      <c r="E407" s="47"/>
      <c r="F407" s="47"/>
      <c r="G407" s="47"/>
      <c r="H407" s="47"/>
      <c r="I407" s="47"/>
      <c r="J407" s="47"/>
      <c r="K407" s="47"/>
      <c r="L407" s="47"/>
      <c r="M407" s="47"/>
      <c r="N407" s="47"/>
      <c r="O407" s="47"/>
      <c r="P407" s="47"/>
      <c r="Q407" s="47"/>
      <c r="R407" s="47"/>
      <c r="S407" s="47"/>
      <c r="T407" s="47"/>
      <c r="U407" s="47"/>
      <c r="V407" s="47"/>
      <c r="W407" s="47"/>
      <c r="X407" s="47"/>
      <c r="Y407" s="47"/>
      <c r="Z407" s="47"/>
    </row>
    <row r="408" ht="15.75" customHeight="1">
      <c r="A408" s="47"/>
      <c r="B408" s="47"/>
      <c r="C408" s="47"/>
      <c r="D408" s="47"/>
      <c r="E408" s="47"/>
      <c r="F408" s="47"/>
      <c r="G408" s="47"/>
      <c r="H408" s="47"/>
      <c r="I408" s="47"/>
      <c r="J408" s="47"/>
      <c r="K408" s="47"/>
      <c r="L408" s="47"/>
      <c r="M408" s="47"/>
      <c r="N408" s="47"/>
      <c r="O408" s="47"/>
      <c r="P408" s="47"/>
      <c r="Q408" s="47"/>
      <c r="R408" s="47"/>
      <c r="S408" s="47"/>
      <c r="T408" s="47"/>
      <c r="U408" s="47"/>
      <c r="V408" s="47"/>
      <c r="W408" s="47"/>
      <c r="X408" s="47"/>
      <c r="Y408" s="47"/>
      <c r="Z408" s="47"/>
    </row>
    <row r="409" ht="15.75" customHeight="1">
      <c r="A409" s="47"/>
      <c r="B409" s="47"/>
      <c r="C409" s="47"/>
      <c r="D409" s="47"/>
      <c r="E409" s="47"/>
      <c r="F409" s="47"/>
      <c r="G409" s="47"/>
      <c r="H409" s="47"/>
      <c r="I409" s="47"/>
      <c r="J409" s="47"/>
      <c r="K409" s="47"/>
      <c r="L409" s="47"/>
      <c r="M409" s="47"/>
      <c r="N409" s="47"/>
      <c r="O409" s="47"/>
      <c r="P409" s="47"/>
      <c r="Q409" s="47"/>
      <c r="R409" s="47"/>
      <c r="S409" s="47"/>
      <c r="T409" s="47"/>
      <c r="U409" s="47"/>
      <c r="V409" s="47"/>
      <c r="W409" s="47"/>
      <c r="X409" s="47"/>
      <c r="Y409" s="47"/>
      <c r="Z409" s="47"/>
    </row>
    <row r="410" ht="15.75" customHeight="1">
      <c r="A410" s="47"/>
      <c r="B410" s="47"/>
      <c r="C410" s="47"/>
      <c r="D410" s="47"/>
      <c r="E410" s="47"/>
      <c r="F410" s="47"/>
      <c r="G410" s="47"/>
      <c r="H410" s="47"/>
      <c r="I410" s="47"/>
      <c r="J410" s="47"/>
      <c r="K410" s="47"/>
      <c r="L410" s="47"/>
      <c r="M410" s="47"/>
      <c r="N410" s="47"/>
      <c r="O410" s="47"/>
      <c r="P410" s="47"/>
      <c r="Q410" s="47"/>
      <c r="R410" s="47"/>
      <c r="S410" s="47"/>
      <c r="T410" s="47"/>
      <c r="U410" s="47"/>
      <c r="V410" s="47"/>
      <c r="W410" s="47"/>
      <c r="X410" s="47"/>
      <c r="Y410" s="47"/>
      <c r="Z410" s="47"/>
    </row>
    <row r="411" ht="15.75" customHeight="1">
      <c r="A411" s="47"/>
      <c r="B411" s="47"/>
      <c r="C411" s="47"/>
      <c r="D411" s="47"/>
      <c r="E411" s="47"/>
      <c r="F411" s="47"/>
      <c r="G411" s="47"/>
      <c r="H411" s="47"/>
      <c r="I411" s="47"/>
      <c r="J411" s="47"/>
      <c r="K411" s="47"/>
      <c r="L411" s="47"/>
      <c r="M411" s="47"/>
      <c r="N411" s="47"/>
      <c r="O411" s="47"/>
      <c r="P411" s="47"/>
      <c r="Q411" s="47"/>
      <c r="R411" s="47"/>
      <c r="S411" s="47"/>
      <c r="T411" s="47"/>
      <c r="U411" s="47"/>
      <c r="V411" s="47"/>
      <c r="W411" s="47"/>
      <c r="X411" s="47"/>
      <c r="Y411" s="47"/>
      <c r="Z411" s="47"/>
    </row>
    <row r="412" ht="15.75" customHeight="1">
      <c r="A412" s="47"/>
      <c r="B412" s="47"/>
      <c r="C412" s="47"/>
      <c r="D412" s="47"/>
      <c r="E412" s="47"/>
      <c r="F412" s="47"/>
      <c r="G412" s="47"/>
      <c r="H412" s="47"/>
      <c r="I412" s="47"/>
      <c r="J412" s="47"/>
      <c r="K412" s="47"/>
      <c r="L412" s="47"/>
      <c r="M412" s="47"/>
      <c r="N412" s="47"/>
      <c r="O412" s="47"/>
      <c r="P412" s="47"/>
      <c r="Q412" s="47"/>
      <c r="R412" s="47"/>
      <c r="S412" s="47"/>
      <c r="T412" s="47"/>
      <c r="U412" s="47"/>
      <c r="V412" s="47"/>
      <c r="W412" s="47"/>
      <c r="X412" s="47"/>
      <c r="Y412" s="47"/>
      <c r="Z412" s="47"/>
    </row>
    <row r="413" ht="15.75" customHeight="1">
      <c r="A413" s="47"/>
      <c r="B413" s="47"/>
      <c r="C413" s="47"/>
      <c r="D413" s="47"/>
      <c r="E413" s="47"/>
      <c r="F413" s="47"/>
      <c r="G413" s="47"/>
      <c r="H413" s="47"/>
      <c r="I413" s="47"/>
      <c r="J413" s="47"/>
      <c r="K413" s="47"/>
      <c r="L413" s="47"/>
      <c r="M413" s="47"/>
      <c r="N413" s="47"/>
      <c r="O413" s="47"/>
      <c r="P413" s="47"/>
      <c r="Q413" s="47"/>
      <c r="R413" s="47"/>
      <c r="S413" s="47"/>
      <c r="T413" s="47"/>
      <c r="U413" s="47"/>
      <c r="V413" s="47"/>
      <c r="W413" s="47"/>
      <c r="X413" s="47"/>
      <c r="Y413" s="47"/>
      <c r="Z413" s="47"/>
    </row>
    <row r="414" ht="15.75" customHeight="1">
      <c r="A414" s="47"/>
      <c r="B414" s="47"/>
      <c r="C414" s="47"/>
      <c r="D414" s="47"/>
      <c r="E414" s="47"/>
      <c r="F414" s="47"/>
      <c r="G414" s="47"/>
      <c r="H414" s="47"/>
      <c r="I414" s="47"/>
      <c r="J414" s="47"/>
      <c r="K414" s="47"/>
      <c r="L414" s="47"/>
      <c r="M414" s="47"/>
      <c r="N414" s="47"/>
      <c r="O414" s="47"/>
      <c r="P414" s="47"/>
      <c r="Q414" s="47"/>
      <c r="R414" s="47"/>
      <c r="S414" s="47"/>
      <c r="T414" s="47"/>
      <c r="U414" s="47"/>
      <c r="V414" s="47"/>
      <c r="W414" s="47"/>
      <c r="X414" s="47"/>
      <c r="Y414" s="47"/>
      <c r="Z414" s="47"/>
    </row>
    <row r="415" ht="15.75" customHeight="1">
      <c r="A415" s="47"/>
      <c r="B415" s="47"/>
      <c r="C415" s="47"/>
      <c r="D415" s="47"/>
      <c r="E415" s="47"/>
      <c r="F415" s="47"/>
      <c r="G415" s="47"/>
      <c r="H415" s="47"/>
      <c r="I415" s="47"/>
      <c r="J415" s="47"/>
      <c r="K415" s="47"/>
      <c r="L415" s="47"/>
      <c r="M415" s="47"/>
      <c r="N415" s="47"/>
      <c r="O415" s="47"/>
      <c r="P415" s="47"/>
      <c r="Q415" s="47"/>
      <c r="R415" s="47"/>
      <c r="S415" s="47"/>
      <c r="T415" s="47"/>
      <c r="U415" s="47"/>
      <c r="V415" s="47"/>
      <c r="W415" s="47"/>
      <c r="X415" s="47"/>
      <c r="Y415" s="47"/>
      <c r="Z415" s="47"/>
    </row>
    <row r="416" ht="15.75" customHeight="1">
      <c r="A416" s="47"/>
      <c r="B416" s="47"/>
      <c r="C416" s="47"/>
      <c r="D416" s="47"/>
      <c r="E416" s="47"/>
      <c r="F416" s="47"/>
      <c r="G416" s="47"/>
      <c r="H416" s="47"/>
      <c r="I416" s="47"/>
      <c r="J416" s="47"/>
      <c r="K416" s="47"/>
      <c r="L416" s="47"/>
      <c r="M416" s="47"/>
      <c r="N416" s="47"/>
      <c r="O416" s="47"/>
      <c r="P416" s="47"/>
      <c r="Q416" s="47"/>
      <c r="R416" s="47"/>
      <c r="S416" s="47"/>
      <c r="T416" s="47"/>
      <c r="U416" s="47"/>
      <c r="V416" s="47"/>
      <c r="W416" s="47"/>
      <c r="X416" s="47"/>
      <c r="Y416" s="47"/>
      <c r="Z416" s="47"/>
    </row>
    <row r="417" ht="15.75" customHeight="1">
      <c r="A417" s="47"/>
      <c r="B417" s="47"/>
      <c r="C417" s="47"/>
      <c r="D417" s="47"/>
      <c r="E417" s="47"/>
      <c r="F417" s="47"/>
      <c r="G417" s="47"/>
      <c r="H417" s="47"/>
      <c r="I417" s="47"/>
      <c r="J417" s="47"/>
      <c r="K417" s="47"/>
      <c r="L417" s="47"/>
      <c r="M417" s="47"/>
      <c r="N417" s="47"/>
      <c r="O417" s="47"/>
      <c r="P417" s="47"/>
      <c r="Q417" s="47"/>
      <c r="R417" s="47"/>
      <c r="S417" s="47"/>
      <c r="T417" s="47"/>
      <c r="U417" s="47"/>
      <c r="V417" s="47"/>
      <c r="W417" s="47"/>
      <c r="X417" s="47"/>
      <c r="Y417" s="47"/>
      <c r="Z417" s="47"/>
    </row>
    <row r="418" ht="15.75" customHeight="1">
      <c r="A418" s="47"/>
      <c r="B418" s="47"/>
      <c r="C418" s="47"/>
      <c r="D418" s="47"/>
      <c r="E418" s="47"/>
      <c r="F418" s="47"/>
      <c r="G418" s="47"/>
      <c r="H418" s="47"/>
      <c r="I418" s="47"/>
      <c r="J418" s="47"/>
      <c r="K418" s="47"/>
      <c r="L418" s="47"/>
      <c r="M418" s="47"/>
      <c r="N418" s="47"/>
      <c r="O418" s="47"/>
      <c r="P418" s="47"/>
      <c r="Q418" s="47"/>
      <c r="R418" s="47"/>
      <c r="S418" s="47"/>
      <c r="T418" s="47"/>
      <c r="U418" s="47"/>
      <c r="V418" s="47"/>
      <c r="W418" s="47"/>
      <c r="X418" s="47"/>
      <c r="Y418" s="47"/>
      <c r="Z418" s="47"/>
    </row>
    <row r="419" ht="15.75" customHeight="1">
      <c r="A419" s="47"/>
      <c r="B419" s="47"/>
      <c r="C419" s="47"/>
      <c r="D419" s="47"/>
      <c r="E419" s="47"/>
      <c r="F419" s="47"/>
      <c r="G419" s="47"/>
      <c r="H419" s="47"/>
      <c r="I419" s="47"/>
      <c r="J419" s="47"/>
      <c r="K419" s="47"/>
      <c r="L419" s="47"/>
      <c r="M419" s="47"/>
      <c r="N419" s="47"/>
      <c r="O419" s="47"/>
      <c r="P419" s="47"/>
      <c r="Q419" s="47"/>
      <c r="R419" s="47"/>
      <c r="S419" s="47"/>
      <c r="T419" s="47"/>
      <c r="U419" s="47"/>
      <c r="V419" s="47"/>
      <c r="W419" s="47"/>
      <c r="X419" s="47"/>
      <c r="Y419" s="47"/>
      <c r="Z419" s="47"/>
    </row>
    <row r="420" ht="15.75" customHeight="1">
      <c r="A420" s="47"/>
      <c r="B420" s="47"/>
      <c r="C420" s="47"/>
      <c r="D420" s="47"/>
      <c r="E420" s="47"/>
      <c r="F420" s="47"/>
      <c r="G420" s="47"/>
      <c r="H420" s="47"/>
      <c r="I420" s="47"/>
      <c r="J420" s="47"/>
      <c r="K420" s="47"/>
      <c r="L420" s="47"/>
      <c r="M420" s="47"/>
      <c r="N420" s="47"/>
      <c r="O420" s="47"/>
      <c r="P420" s="47"/>
      <c r="Q420" s="47"/>
      <c r="R420" s="47"/>
      <c r="S420" s="47"/>
      <c r="T420" s="47"/>
      <c r="U420" s="47"/>
      <c r="V420" s="47"/>
      <c r="W420" s="47"/>
      <c r="X420" s="47"/>
      <c r="Y420" s="47"/>
      <c r="Z420" s="47"/>
    </row>
    <row r="421" ht="15.75" customHeight="1">
      <c r="A421" s="47"/>
      <c r="B421" s="47"/>
      <c r="C421" s="47"/>
      <c r="D421" s="47"/>
      <c r="E421" s="47"/>
      <c r="F421" s="47"/>
      <c r="G421" s="47"/>
      <c r="H421" s="47"/>
      <c r="I421" s="47"/>
      <c r="J421" s="47"/>
      <c r="K421" s="47"/>
      <c r="L421" s="47"/>
      <c r="M421" s="47"/>
      <c r="N421" s="47"/>
      <c r="O421" s="47"/>
      <c r="P421" s="47"/>
      <c r="Q421" s="47"/>
      <c r="R421" s="47"/>
      <c r="S421" s="47"/>
      <c r="T421" s="47"/>
      <c r="U421" s="47"/>
      <c r="V421" s="47"/>
      <c r="W421" s="47"/>
      <c r="X421" s="47"/>
      <c r="Y421" s="47"/>
      <c r="Z421" s="47"/>
    </row>
    <row r="422" ht="15.75" customHeight="1">
      <c r="A422" s="47"/>
      <c r="B422" s="47"/>
      <c r="C422" s="47"/>
      <c r="D422" s="47"/>
      <c r="E422" s="47"/>
      <c r="F422" s="47"/>
      <c r="G422" s="47"/>
      <c r="H422" s="47"/>
      <c r="I422" s="47"/>
      <c r="J422" s="47"/>
      <c r="K422" s="47"/>
      <c r="L422" s="47"/>
      <c r="M422" s="47"/>
      <c r="N422" s="47"/>
      <c r="O422" s="47"/>
      <c r="P422" s="47"/>
      <c r="Q422" s="47"/>
      <c r="R422" s="47"/>
      <c r="S422" s="47"/>
      <c r="T422" s="47"/>
      <c r="U422" s="47"/>
      <c r="V422" s="47"/>
      <c r="W422" s="47"/>
      <c r="X422" s="47"/>
      <c r="Y422" s="47"/>
      <c r="Z422" s="47"/>
    </row>
    <row r="423" ht="15.75" customHeight="1">
      <c r="A423" s="47"/>
      <c r="B423" s="47"/>
      <c r="C423" s="47"/>
      <c r="D423" s="47"/>
      <c r="E423" s="47"/>
      <c r="F423" s="47"/>
      <c r="G423" s="47"/>
      <c r="H423" s="47"/>
      <c r="I423" s="47"/>
      <c r="J423" s="47"/>
      <c r="K423" s="47"/>
      <c r="L423" s="47"/>
      <c r="M423" s="47"/>
      <c r="N423" s="47"/>
      <c r="O423" s="47"/>
      <c r="P423" s="47"/>
      <c r="Q423" s="47"/>
      <c r="R423" s="47"/>
      <c r="S423" s="47"/>
      <c r="T423" s="47"/>
      <c r="U423" s="47"/>
      <c r="V423" s="47"/>
      <c r="W423" s="47"/>
      <c r="X423" s="47"/>
      <c r="Y423" s="47"/>
      <c r="Z423" s="47"/>
    </row>
    <row r="424" ht="15.75" customHeight="1">
      <c r="A424" s="47"/>
      <c r="B424" s="47"/>
      <c r="C424" s="47"/>
      <c r="D424" s="47"/>
      <c r="E424" s="47"/>
      <c r="F424" s="47"/>
      <c r="G424" s="47"/>
      <c r="H424" s="47"/>
      <c r="I424" s="47"/>
      <c r="J424" s="47"/>
      <c r="K424" s="47"/>
      <c r="L424" s="47"/>
      <c r="M424" s="47"/>
      <c r="N424" s="47"/>
      <c r="O424" s="47"/>
      <c r="P424" s="47"/>
      <c r="Q424" s="47"/>
      <c r="R424" s="47"/>
      <c r="S424" s="47"/>
      <c r="T424" s="47"/>
      <c r="U424" s="47"/>
      <c r="V424" s="47"/>
      <c r="W424" s="47"/>
      <c r="X424" s="47"/>
      <c r="Y424" s="47"/>
      <c r="Z424" s="47"/>
    </row>
    <row r="425" ht="15.75" customHeight="1">
      <c r="A425" s="47"/>
      <c r="B425" s="47"/>
      <c r="C425" s="47"/>
      <c r="D425" s="47"/>
      <c r="E425" s="47"/>
      <c r="F425" s="47"/>
      <c r="G425" s="47"/>
      <c r="H425" s="47"/>
      <c r="I425" s="47"/>
      <c r="J425" s="47"/>
      <c r="K425" s="47"/>
      <c r="L425" s="47"/>
      <c r="M425" s="47"/>
      <c r="N425" s="47"/>
      <c r="O425" s="47"/>
      <c r="P425" s="47"/>
      <c r="Q425" s="47"/>
      <c r="R425" s="47"/>
      <c r="S425" s="47"/>
      <c r="T425" s="47"/>
      <c r="U425" s="47"/>
      <c r="V425" s="47"/>
      <c r="W425" s="47"/>
      <c r="X425" s="47"/>
      <c r="Y425" s="47"/>
      <c r="Z425" s="47"/>
    </row>
    <row r="426" ht="15.75" customHeight="1">
      <c r="A426" s="47"/>
      <c r="B426" s="47"/>
      <c r="C426" s="47"/>
      <c r="D426" s="47"/>
      <c r="E426" s="47"/>
      <c r="F426" s="47"/>
      <c r="G426" s="47"/>
      <c r="H426" s="47"/>
      <c r="I426" s="47"/>
      <c r="J426" s="47"/>
      <c r="K426" s="47"/>
      <c r="L426" s="47"/>
      <c r="M426" s="47"/>
      <c r="N426" s="47"/>
      <c r="O426" s="47"/>
      <c r="P426" s="47"/>
      <c r="Q426" s="47"/>
      <c r="R426" s="47"/>
      <c r="S426" s="47"/>
      <c r="T426" s="47"/>
      <c r="U426" s="47"/>
      <c r="V426" s="47"/>
      <c r="W426" s="47"/>
      <c r="X426" s="47"/>
      <c r="Y426" s="47"/>
      <c r="Z426" s="47"/>
    </row>
    <row r="427" ht="15.75" customHeight="1">
      <c r="A427" s="47"/>
      <c r="B427" s="47"/>
      <c r="C427" s="47"/>
      <c r="D427" s="47"/>
      <c r="E427" s="47"/>
      <c r="F427" s="47"/>
      <c r="G427" s="47"/>
      <c r="H427" s="47"/>
      <c r="I427" s="47"/>
      <c r="J427" s="47"/>
      <c r="K427" s="47"/>
      <c r="L427" s="47"/>
      <c r="M427" s="47"/>
      <c r="N427" s="47"/>
      <c r="O427" s="47"/>
      <c r="P427" s="47"/>
      <c r="Q427" s="47"/>
      <c r="R427" s="47"/>
      <c r="S427" s="47"/>
      <c r="T427" s="47"/>
      <c r="U427" s="47"/>
      <c r="V427" s="47"/>
      <c r="W427" s="47"/>
      <c r="X427" s="47"/>
      <c r="Y427" s="47"/>
      <c r="Z427" s="47"/>
    </row>
    <row r="428" ht="15.75" customHeight="1">
      <c r="A428" s="47"/>
      <c r="B428" s="47"/>
      <c r="C428" s="47"/>
      <c r="D428" s="47"/>
      <c r="E428" s="47"/>
      <c r="F428" s="47"/>
      <c r="G428" s="47"/>
      <c r="H428" s="47"/>
      <c r="I428" s="47"/>
      <c r="J428" s="47"/>
      <c r="K428" s="47"/>
      <c r="L428" s="47"/>
      <c r="M428" s="47"/>
      <c r="N428" s="47"/>
      <c r="O428" s="47"/>
      <c r="P428" s="47"/>
      <c r="Q428" s="47"/>
      <c r="R428" s="47"/>
      <c r="S428" s="47"/>
      <c r="T428" s="47"/>
      <c r="U428" s="47"/>
      <c r="V428" s="47"/>
      <c r="W428" s="47"/>
      <c r="X428" s="47"/>
      <c r="Y428" s="47"/>
      <c r="Z428" s="47"/>
    </row>
    <row r="429" ht="15.75" customHeight="1">
      <c r="A429" s="47"/>
      <c r="B429" s="47"/>
      <c r="C429" s="47"/>
      <c r="D429" s="47"/>
      <c r="E429" s="47"/>
      <c r="F429" s="47"/>
      <c r="G429" s="47"/>
      <c r="H429" s="47"/>
      <c r="I429" s="47"/>
      <c r="J429" s="47"/>
      <c r="K429" s="47"/>
      <c r="L429" s="47"/>
      <c r="M429" s="47"/>
      <c r="N429" s="47"/>
      <c r="O429" s="47"/>
      <c r="P429" s="47"/>
      <c r="Q429" s="47"/>
      <c r="R429" s="47"/>
      <c r="S429" s="47"/>
      <c r="T429" s="47"/>
      <c r="U429" s="47"/>
      <c r="V429" s="47"/>
      <c r="W429" s="47"/>
      <c r="X429" s="47"/>
      <c r="Y429" s="47"/>
      <c r="Z429" s="47"/>
    </row>
    <row r="430" ht="15.75" customHeight="1">
      <c r="A430" s="47"/>
      <c r="B430" s="47"/>
      <c r="C430" s="47"/>
      <c r="D430" s="47"/>
      <c r="E430" s="47"/>
      <c r="F430" s="47"/>
      <c r="G430" s="47"/>
      <c r="H430" s="47"/>
      <c r="I430" s="47"/>
      <c r="J430" s="47"/>
      <c r="K430" s="47"/>
      <c r="L430" s="47"/>
      <c r="M430" s="47"/>
      <c r="N430" s="47"/>
      <c r="O430" s="47"/>
      <c r="P430" s="47"/>
      <c r="Q430" s="47"/>
      <c r="R430" s="47"/>
      <c r="S430" s="47"/>
      <c r="T430" s="47"/>
      <c r="U430" s="47"/>
      <c r="V430" s="47"/>
      <c r="W430" s="47"/>
      <c r="X430" s="47"/>
      <c r="Y430" s="47"/>
      <c r="Z430" s="47"/>
    </row>
    <row r="431" ht="15.75" customHeight="1">
      <c r="A431" s="47"/>
      <c r="B431" s="47"/>
      <c r="C431" s="47"/>
      <c r="D431" s="47"/>
      <c r="E431" s="47"/>
      <c r="F431" s="47"/>
      <c r="G431" s="47"/>
      <c r="H431" s="47"/>
      <c r="I431" s="47"/>
      <c r="J431" s="47"/>
      <c r="K431" s="47"/>
      <c r="L431" s="47"/>
      <c r="M431" s="47"/>
      <c r="N431" s="47"/>
      <c r="O431" s="47"/>
      <c r="P431" s="47"/>
      <c r="Q431" s="47"/>
      <c r="R431" s="47"/>
      <c r="S431" s="47"/>
      <c r="T431" s="47"/>
      <c r="U431" s="47"/>
      <c r="V431" s="47"/>
      <c r="W431" s="47"/>
      <c r="X431" s="47"/>
      <c r="Y431" s="47"/>
      <c r="Z431" s="47"/>
    </row>
    <row r="432" ht="15.75" customHeight="1">
      <c r="A432" s="47"/>
      <c r="B432" s="47"/>
      <c r="C432" s="47"/>
      <c r="D432" s="47"/>
      <c r="E432" s="47"/>
      <c r="F432" s="47"/>
      <c r="G432" s="47"/>
      <c r="H432" s="47"/>
      <c r="I432" s="47"/>
      <c r="J432" s="47"/>
      <c r="K432" s="47"/>
      <c r="L432" s="47"/>
      <c r="M432" s="47"/>
      <c r="N432" s="47"/>
      <c r="O432" s="47"/>
      <c r="P432" s="47"/>
      <c r="Q432" s="47"/>
      <c r="R432" s="47"/>
      <c r="S432" s="47"/>
      <c r="T432" s="47"/>
      <c r="U432" s="47"/>
      <c r="V432" s="47"/>
      <c r="W432" s="47"/>
      <c r="X432" s="47"/>
      <c r="Y432" s="47"/>
      <c r="Z432" s="47"/>
    </row>
    <row r="433" ht="15.75" customHeight="1">
      <c r="A433" s="47"/>
      <c r="B433" s="47"/>
      <c r="C433" s="47"/>
      <c r="D433" s="47"/>
      <c r="E433" s="47"/>
      <c r="F433" s="47"/>
      <c r="G433" s="47"/>
      <c r="H433" s="47"/>
      <c r="I433" s="47"/>
      <c r="J433" s="47"/>
      <c r="K433" s="47"/>
      <c r="L433" s="47"/>
      <c r="M433" s="47"/>
      <c r="N433" s="47"/>
      <c r="O433" s="47"/>
      <c r="P433" s="47"/>
      <c r="Q433" s="47"/>
      <c r="R433" s="47"/>
      <c r="S433" s="47"/>
      <c r="T433" s="47"/>
      <c r="U433" s="47"/>
      <c r="V433" s="47"/>
      <c r="W433" s="47"/>
      <c r="X433" s="47"/>
      <c r="Y433" s="47"/>
      <c r="Z433" s="47"/>
    </row>
    <row r="434" ht="15.75" customHeight="1">
      <c r="A434" s="47"/>
      <c r="B434" s="47"/>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row>
    <row r="435" ht="15.75" customHeight="1">
      <c r="A435" s="47"/>
      <c r="B435" s="47"/>
      <c r="C435" s="47"/>
      <c r="D435" s="47"/>
      <c r="E435" s="47"/>
      <c r="F435" s="47"/>
      <c r="G435" s="47"/>
      <c r="H435" s="47"/>
      <c r="I435" s="47"/>
      <c r="J435" s="47"/>
      <c r="K435" s="47"/>
      <c r="L435" s="47"/>
      <c r="M435" s="47"/>
      <c r="N435" s="47"/>
      <c r="O435" s="47"/>
      <c r="P435" s="47"/>
      <c r="Q435" s="47"/>
      <c r="R435" s="47"/>
      <c r="S435" s="47"/>
      <c r="T435" s="47"/>
      <c r="U435" s="47"/>
      <c r="V435" s="47"/>
      <c r="W435" s="47"/>
      <c r="X435" s="47"/>
      <c r="Y435" s="47"/>
      <c r="Z435" s="47"/>
    </row>
    <row r="436" ht="15.75" customHeight="1">
      <c r="A436" s="47"/>
      <c r="B436" s="47"/>
      <c r="C436" s="47"/>
      <c r="D436" s="47"/>
      <c r="E436" s="47"/>
      <c r="F436" s="47"/>
      <c r="G436" s="47"/>
      <c r="H436" s="47"/>
      <c r="I436" s="47"/>
      <c r="J436" s="47"/>
      <c r="K436" s="47"/>
      <c r="L436" s="47"/>
      <c r="M436" s="47"/>
      <c r="N436" s="47"/>
      <c r="O436" s="47"/>
      <c r="P436" s="47"/>
      <c r="Q436" s="47"/>
      <c r="R436" s="47"/>
      <c r="S436" s="47"/>
      <c r="T436" s="47"/>
      <c r="U436" s="47"/>
      <c r="V436" s="47"/>
      <c r="W436" s="47"/>
      <c r="X436" s="47"/>
      <c r="Y436" s="47"/>
      <c r="Z436" s="47"/>
    </row>
    <row r="437" ht="15.75" customHeight="1">
      <c r="A437" s="47"/>
      <c r="B437" s="47"/>
      <c r="C437" s="47"/>
      <c r="D437" s="47"/>
      <c r="E437" s="47"/>
      <c r="F437" s="47"/>
      <c r="G437" s="47"/>
      <c r="H437" s="47"/>
      <c r="I437" s="47"/>
      <c r="J437" s="47"/>
      <c r="K437" s="47"/>
      <c r="L437" s="47"/>
      <c r="M437" s="47"/>
      <c r="N437" s="47"/>
      <c r="O437" s="47"/>
      <c r="P437" s="47"/>
      <c r="Q437" s="47"/>
      <c r="R437" s="47"/>
      <c r="S437" s="47"/>
      <c r="T437" s="47"/>
      <c r="U437" s="47"/>
      <c r="V437" s="47"/>
      <c r="W437" s="47"/>
      <c r="X437" s="47"/>
      <c r="Y437" s="47"/>
      <c r="Z437" s="47"/>
    </row>
    <row r="438" ht="15.75" customHeight="1">
      <c r="A438" s="47"/>
      <c r="B438" s="47"/>
      <c r="C438" s="47"/>
      <c r="D438" s="47"/>
      <c r="E438" s="47"/>
      <c r="F438" s="47"/>
      <c r="G438" s="47"/>
      <c r="H438" s="47"/>
      <c r="I438" s="47"/>
      <c r="J438" s="47"/>
      <c r="K438" s="47"/>
      <c r="L438" s="47"/>
      <c r="M438" s="47"/>
      <c r="N438" s="47"/>
      <c r="O438" s="47"/>
      <c r="P438" s="47"/>
      <c r="Q438" s="47"/>
      <c r="R438" s="47"/>
      <c r="S438" s="47"/>
      <c r="T438" s="47"/>
      <c r="U438" s="47"/>
      <c r="V438" s="47"/>
      <c r="W438" s="47"/>
      <c r="X438" s="47"/>
      <c r="Y438" s="47"/>
      <c r="Z438" s="47"/>
    </row>
    <row r="439" ht="15.75" customHeight="1">
      <c r="A439" s="47"/>
      <c r="B439" s="47"/>
      <c r="C439" s="47"/>
      <c r="D439" s="47"/>
      <c r="E439" s="47"/>
      <c r="F439" s="47"/>
      <c r="G439" s="47"/>
      <c r="H439" s="47"/>
      <c r="I439" s="47"/>
      <c r="J439" s="47"/>
      <c r="K439" s="47"/>
      <c r="L439" s="47"/>
      <c r="M439" s="47"/>
      <c r="N439" s="47"/>
      <c r="O439" s="47"/>
      <c r="P439" s="47"/>
      <c r="Q439" s="47"/>
      <c r="R439" s="47"/>
      <c r="S439" s="47"/>
      <c r="T439" s="47"/>
      <c r="U439" s="47"/>
      <c r="V439" s="47"/>
      <c r="W439" s="47"/>
      <c r="X439" s="47"/>
      <c r="Y439" s="47"/>
      <c r="Z439" s="47"/>
    </row>
    <row r="440" ht="15.75" customHeight="1">
      <c r="A440" s="47"/>
      <c r="B440" s="47"/>
      <c r="C440" s="47"/>
      <c r="D440" s="47"/>
      <c r="E440" s="47"/>
      <c r="F440" s="47"/>
      <c r="G440" s="47"/>
      <c r="H440" s="47"/>
      <c r="I440" s="47"/>
      <c r="J440" s="47"/>
      <c r="K440" s="47"/>
      <c r="L440" s="47"/>
      <c r="M440" s="47"/>
      <c r="N440" s="47"/>
      <c r="O440" s="47"/>
      <c r="P440" s="47"/>
      <c r="Q440" s="47"/>
      <c r="R440" s="47"/>
      <c r="S440" s="47"/>
      <c r="T440" s="47"/>
      <c r="U440" s="47"/>
      <c r="V440" s="47"/>
      <c r="W440" s="47"/>
      <c r="X440" s="47"/>
      <c r="Y440" s="47"/>
      <c r="Z440" s="47"/>
    </row>
    <row r="441" ht="15.75" customHeight="1">
      <c r="A441" s="47"/>
      <c r="B441" s="47"/>
      <c r="C441" s="47"/>
      <c r="D441" s="47"/>
      <c r="E441" s="47"/>
      <c r="F441" s="47"/>
      <c r="G441" s="47"/>
      <c r="H441" s="47"/>
      <c r="I441" s="47"/>
      <c r="J441" s="47"/>
      <c r="K441" s="47"/>
      <c r="L441" s="47"/>
      <c r="M441" s="47"/>
      <c r="N441" s="47"/>
      <c r="O441" s="47"/>
      <c r="P441" s="47"/>
      <c r="Q441" s="47"/>
      <c r="R441" s="47"/>
      <c r="S441" s="47"/>
      <c r="T441" s="47"/>
      <c r="U441" s="47"/>
      <c r="V441" s="47"/>
      <c r="W441" s="47"/>
      <c r="X441" s="47"/>
      <c r="Y441" s="47"/>
      <c r="Z441" s="47"/>
    </row>
    <row r="442" ht="15.75" customHeight="1">
      <c r="A442" s="47"/>
      <c r="B442" s="47"/>
      <c r="C442" s="47"/>
      <c r="D442" s="47"/>
      <c r="E442" s="47"/>
      <c r="F442" s="47"/>
      <c r="G442" s="47"/>
      <c r="H442" s="47"/>
      <c r="I442" s="47"/>
      <c r="J442" s="47"/>
      <c r="K442" s="47"/>
      <c r="L442" s="47"/>
      <c r="M442" s="47"/>
      <c r="N442" s="47"/>
      <c r="O442" s="47"/>
      <c r="P442" s="47"/>
      <c r="Q442" s="47"/>
      <c r="R442" s="47"/>
      <c r="S442" s="47"/>
      <c r="T442" s="47"/>
      <c r="U442" s="47"/>
      <c r="V442" s="47"/>
      <c r="W442" s="47"/>
      <c r="X442" s="47"/>
      <c r="Y442" s="47"/>
      <c r="Z442" s="47"/>
    </row>
    <row r="443" ht="15.75" customHeight="1">
      <c r="A443" s="47"/>
      <c r="B443" s="47"/>
      <c r="C443" s="47"/>
      <c r="D443" s="47"/>
      <c r="E443" s="47"/>
      <c r="F443" s="47"/>
      <c r="G443" s="47"/>
      <c r="H443" s="47"/>
      <c r="I443" s="47"/>
      <c r="J443" s="47"/>
      <c r="K443" s="47"/>
      <c r="L443" s="47"/>
      <c r="M443" s="47"/>
      <c r="N443" s="47"/>
      <c r="O443" s="47"/>
      <c r="P443" s="47"/>
      <c r="Q443" s="47"/>
      <c r="R443" s="47"/>
      <c r="S443" s="47"/>
      <c r="T443" s="47"/>
      <c r="U443" s="47"/>
      <c r="V443" s="47"/>
      <c r="W443" s="47"/>
      <c r="X443" s="47"/>
      <c r="Y443" s="47"/>
      <c r="Z443" s="47"/>
    </row>
    <row r="444" ht="15.75" customHeight="1">
      <c r="A444" s="47"/>
      <c r="B444" s="47"/>
      <c r="C444" s="47"/>
      <c r="D444" s="47"/>
      <c r="E444" s="47"/>
      <c r="F444" s="47"/>
      <c r="G444" s="47"/>
      <c r="H444" s="47"/>
      <c r="I444" s="47"/>
      <c r="J444" s="47"/>
      <c r="K444" s="47"/>
      <c r="L444" s="47"/>
      <c r="M444" s="47"/>
      <c r="N444" s="47"/>
      <c r="O444" s="47"/>
      <c r="P444" s="47"/>
      <c r="Q444" s="47"/>
      <c r="R444" s="47"/>
      <c r="S444" s="47"/>
      <c r="T444" s="47"/>
      <c r="U444" s="47"/>
      <c r="V444" s="47"/>
      <c r="W444" s="47"/>
      <c r="X444" s="47"/>
      <c r="Y444" s="47"/>
      <c r="Z444" s="47"/>
    </row>
    <row r="445" ht="15.75" customHeight="1">
      <c r="A445" s="47"/>
      <c r="B445" s="47"/>
      <c r="C445" s="47"/>
      <c r="D445" s="47"/>
      <c r="E445" s="47"/>
      <c r="F445" s="47"/>
      <c r="G445" s="47"/>
      <c r="H445" s="47"/>
      <c r="I445" s="47"/>
      <c r="J445" s="47"/>
      <c r="K445" s="47"/>
      <c r="L445" s="47"/>
      <c r="M445" s="47"/>
      <c r="N445" s="47"/>
      <c r="O445" s="47"/>
      <c r="P445" s="47"/>
      <c r="Q445" s="47"/>
      <c r="R445" s="47"/>
      <c r="S445" s="47"/>
      <c r="T445" s="47"/>
      <c r="U445" s="47"/>
      <c r="V445" s="47"/>
      <c r="W445" s="47"/>
      <c r="X445" s="47"/>
      <c r="Y445" s="47"/>
      <c r="Z445" s="47"/>
    </row>
    <row r="446" ht="15.75" customHeight="1">
      <c r="A446" s="47"/>
      <c r="B446" s="47"/>
      <c r="C446" s="47"/>
      <c r="D446" s="47"/>
      <c r="E446" s="47"/>
      <c r="F446" s="47"/>
      <c r="G446" s="47"/>
      <c r="H446" s="47"/>
      <c r="I446" s="47"/>
      <c r="J446" s="47"/>
      <c r="K446" s="47"/>
      <c r="L446" s="47"/>
      <c r="M446" s="47"/>
      <c r="N446" s="47"/>
      <c r="O446" s="47"/>
      <c r="P446" s="47"/>
      <c r="Q446" s="47"/>
      <c r="R446" s="47"/>
      <c r="S446" s="47"/>
      <c r="T446" s="47"/>
      <c r="U446" s="47"/>
      <c r="V446" s="47"/>
      <c r="W446" s="47"/>
      <c r="X446" s="47"/>
      <c r="Y446" s="47"/>
      <c r="Z446" s="47"/>
    </row>
    <row r="447" ht="15.75" customHeight="1">
      <c r="A447" s="47"/>
      <c r="B447" s="47"/>
      <c r="C447" s="47"/>
      <c r="D447" s="47"/>
      <c r="E447" s="47"/>
      <c r="F447" s="47"/>
      <c r="G447" s="47"/>
      <c r="H447" s="47"/>
      <c r="I447" s="47"/>
      <c r="J447" s="47"/>
      <c r="K447" s="47"/>
      <c r="L447" s="47"/>
      <c r="M447" s="47"/>
      <c r="N447" s="47"/>
      <c r="O447" s="47"/>
      <c r="P447" s="47"/>
      <c r="Q447" s="47"/>
      <c r="R447" s="47"/>
      <c r="S447" s="47"/>
      <c r="T447" s="47"/>
      <c r="U447" s="47"/>
      <c r="V447" s="47"/>
      <c r="W447" s="47"/>
      <c r="X447" s="47"/>
      <c r="Y447" s="47"/>
      <c r="Z447" s="47"/>
    </row>
    <row r="448" ht="15.75" customHeight="1">
      <c r="A448" s="47"/>
      <c r="B448" s="47"/>
      <c r="C448" s="47"/>
      <c r="D448" s="47"/>
      <c r="E448" s="47"/>
      <c r="F448" s="47"/>
      <c r="G448" s="47"/>
      <c r="H448" s="47"/>
      <c r="I448" s="47"/>
      <c r="J448" s="47"/>
      <c r="K448" s="47"/>
      <c r="L448" s="47"/>
      <c r="M448" s="47"/>
      <c r="N448" s="47"/>
      <c r="O448" s="47"/>
      <c r="P448" s="47"/>
      <c r="Q448" s="47"/>
      <c r="R448" s="47"/>
      <c r="S448" s="47"/>
      <c r="T448" s="47"/>
      <c r="U448" s="47"/>
      <c r="V448" s="47"/>
      <c r="W448" s="47"/>
      <c r="X448" s="47"/>
      <c r="Y448" s="47"/>
      <c r="Z448" s="47"/>
    </row>
    <row r="449" ht="15.75" customHeight="1">
      <c r="A449" s="47"/>
      <c r="B449" s="47"/>
      <c r="C449" s="47"/>
      <c r="D449" s="47"/>
      <c r="E449" s="47"/>
      <c r="F449" s="47"/>
      <c r="G449" s="47"/>
      <c r="H449" s="47"/>
      <c r="I449" s="47"/>
      <c r="J449" s="47"/>
      <c r="K449" s="47"/>
      <c r="L449" s="47"/>
      <c r="M449" s="47"/>
      <c r="N449" s="47"/>
      <c r="O449" s="47"/>
      <c r="P449" s="47"/>
      <c r="Q449" s="47"/>
      <c r="R449" s="47"/>
      <c r="S449" s="47"/>
      <c r="T449" s="47"/>
      <c r="U449" s="47"/>
      <c r="V449" s="47"/>
      <c r="W449" s="47"/>
      <c r="X449" s="47"/>
      <c r="Y449" s="47"/>
      <c r="Z449" s="47"/>
    </row>
    <row r="450" ht="15.75" customHeight="1">
      <c r="A450" s="47"/>
      <c r="B450" s="47"/>
      <c r="C450" s="47"/>
      <c r="D450" s="47"/>
      <c r="E450" s="47"/>
      <c r="F450" s="47"/>
      <c r="G450" s="47"/>
      <c r="H450" s="47"/>
      <c r="I450" s="47"/>
      <c r="J450" s="47"/>
      <c r="K450" s="47"/>
      <c r="L450" s="47"/>
      <c r="M450" s="47"/>
      <c r="N450" s="47"/>
      <c r="O450" s="47"/>
      <c r="P450" s="47"/>
      <c r="Q450" s="47"/>
      <c r="R450" s="47"/>
      <c r="S450" s="47"/>
      <c r="T450" s="47"/>
      <c r="U450" s="47"/>
      <c r="V450" s="47"/>
      <c r="W450" s="47"/>
      <c r="X450" s="47"/>
      <c r="Y450" s="47"/>
      <c r="Z450" s="47"/>
    </row>
    <row r="451" ht="15.75" customHeight="1">
      <c r="A451" s="47"/>
      <c r="B451" s="47"/>
      <c r="C451" s="47"/>
      <c r="D451" s="47"/>
      <c r="E451" s="47"/>
      <c r="F451" s="47"/>
      <c r="G451" s="47"/>
      <c r="H451" s="47"/>
      <c r="I451" s="47"/>
      <c r="J451" s="47"/>
      <c r="K451" s="47"/>
      <c r="L451" s="47"/>
      <c r="M451" s="47"/>
      <c r="N451" s="47"/>
      <c r="O451" s="47"/>
      <c r="P451" s="47"/>
      <c r="Q451" s="47"/>
      <c r="R451" s="47"/>
      <c r="S451" s="47"/>
      <c r="T451" s="47"/>
      <c r="U451" s="47"/>
      <c r="V451" s="47"/>
      <c r="W451" s="47"/>
      <c r="X451" s="47"/>
      <c r="Y451" s="47"/>
      <c r="Z451" s="47"/>
    </row>
    <row r="452" ht="15.75" customHeight="1">
      <c r="A452" s="47"/>
      <c r="B452" s="47"/>
      <c r="C452" s="47"/>
      <c r="D452" s="47"/>
      <c r="E452" s="47"/>
      <c r="F452" s="47"/>
      <c r="G452" s="47"/>
      <c r="H452" s="47"/>
      <c r="I452" s="47"/>
      <c r="J452" s="47"/>
      <c r="K452" s="47"/>
      <c r="L452" s="47"/>
      <c r="M452" s="47"/>
      <c r="N452" s="47"/>
      <c r="O452" s="47"/>
      <c r="P452" s="47"/>
      <c r="Q452" s="47"/>
      <c r="R452" s="47"/>
      <c r="S452" s="47"/>
      <c r="T452" s="47"/>
      <c r="U452" s="47"/>
      <c r="V452" s="47"/>
      <c r="W452" s="47"/>
      <c r="X452" s="47"/>
      <c r="Y452" s="47"/>
      <c r="Z452" s="47"/>
    </row>
    <row r="453" ht="15.75" customHeight="1">
      <c r="A453" s="47"/>
      <c r="B453" s="47"/>
      <c r="C453" s="47"/>
      <c r="D453" s="47"/>
      <c r="E453" s="47"/>
      <c r="F453" s="47"/>
      <c r="G453" s="47"/>
      <c r="H453" s="47"/>
      <c r="I453" s="47"/>
      <c r="J453" s="47"/>
      <c r="K453" s="47"/>
      <c r="L453" s="47"/>
      <c r="M453" s="47"/>
      <c r="N453" s="47"/>
      <c r="O453" s="47"/>
      <c r="P453" s="47"/>
      <c r="Q453" s="47"/>
      <c r="R453" s="47"/>
      <c r="S453" s="47"/>
      <c r="T453" s="47"/>
      <c r="U453" s="47"/>
      <c r="V453" s="47"/>
      <c r="W453" s="47"/>
      <c r="X453" s="47"/>
      <c r="Y453" s="47"/>
      <c r="Z453" s="47"/>
    </row>
    <row r="454" ht="15.75" customHeight="1">
      <c r="A454" s="47"/>
      <c r="B454" s="47"/>
      <c r="C454" s="47"/>
      <c r="D454" s="47"/>
      <c r="E454" s="47"/>
      <c r="F454" s="47"/>
      <c r="G454" s="47"/>
      <c r="H454" s="47"/>
      <c r="I454" s="47"/>
      <c r="J454" s="47"/>
      <c r="K454" s="47"/>
      <c r="L454" s="47"/>
      <c r="M454" s="47"/>
      <c r="N454" s="47"/>
      <c r="O454" s="47"/>
      <c r="P454" s="47"/>
      <c r="Q454" s="47"/>
      <c r="R454" s="47"/>
      <c r="S454" s="47"/>
      <c r="T454" s="47"/>
      <c r="U454" s="47"/>
      <c r="V454" s="47"/>
      <c r="W454" s="47"/>
      <c r="X454" s="47"/>
      <c r="Y454" s="47"/>
      <c r="Z454" s="47"/>
    </row>
    <row r="455" ht="15.75" customHeight="1">
      <c r="A455" s="47"/>
      <c r="B455" s="47"/>
      <c r="C455" s="47"/>
      <c r="D455" s="47"/>
      <c r="E455" s="47"/>
      <c r="F455" s="47"/>
      <c r="G455" s="47"/>
      <c r="H455" s="47"/>
      <c r="I455" s="47"/>
      <c r="J455" s="47"/>
      <c r="K455" s="47"/>
      <c r="L455" s="47"/>
      <c r="M455" s="47"/>
      <c r="N455" s="47"/>
      <c r="O455" s="47"/>
      <c r="P455" s="47"/>
      <c r="Q455" s="47"/>
      <c r="R455" s="47"/>
      <c r="S455" s="47"/>
      <c r="T455" s="47"/>
      <c r="U455" s="47"/>
      <c r="V455" s="47"/>
      <c r="W455" s="47"/>
      <c r="X455" s="47"/>
      <c r="Y455" s="47"/>
      <c r="Z455" s="47"/>
    </row>
    <row r="456" ht="15.75" customHeight="1">
      <c r="A456" s="47"/>
      <c r="B456" s="47"/>
      <c r="C456" s="47"/>
      <c r="D456" s="47"/>
      <c r="E456" s="47"/>
      <c r="F456" s="47"/>
      <c r="G456" s="47"/>
      <c r="H456" s="47"/>
      <c r="I456" s="47"/>
      <c r="J456" s="47"/>
      <c r="K456" s="47"/>
      <c r="L456" s="47"/>
      <c r="M456" s="47"/>
      <c r="N456" s="47"/>
      <c r="O456" s="47"/>
      <c r="P456" s="47"/>
      <c r="Q456" s="47"/>
      <c r="R456" s="47"/>
      <c r="S456" s="47"/>
      <c r="T456" s="47"/>
      <c r="U456" s="47"/>
      <c r="V456" s="47"/>
      <c r="W456" s="47"/>
      <c r="X456" s="47"/>
      <c r="Y456" s="47"/>
      <c r="Z456" s="47"/>
    </row>
    <row r="457" ht="15.75" customHeight="1">
      <c r="A457" s="47"/>
      <c r="B457" s="47"/>
      <c r="C457" s="47"/>
      <c r="D457" s="47"/>
      <c r="E457" s="47"/>
      <c r="F457" s="47"/>
      <c r="G457" s="47"/>
      <c r="H457" s="47"/>
      <c r="I457" s="47"/>
      <c r="J457" s="47"/>
      <c r="K457" s="47"/>
      <c r="L457" s="47"/>
      <c r="M457" s="47"/>
      <c r="N457" s="47"/>
      <c r="O457" s="47"/>
      <c r="P457" s="47"/>
      <c r="Q457" s="47"/>
      <c r="R457" s="47"/>
      <c r="S457" s="47"/>
      <c r="T457" s="47"/>
      <c r="U457" s="47"/>
      <c r="V457" s="47"/>
      <c r="W457" s="47"/>
      <c r="X457" s="47"/>
      <c r="Y457" s="47"/>
      <c r="Z457" s="47"/>
    </row>
    <row r="458" ht="15.75" customHeight="1">
      <c r="A458" s="47"/>
      <c r="B458" s="47"/>
      <c r="C458" s="47"/>
      <c r="D458" s="47"/>
      <c r="E458" s="47"/>
      <c r="F458" s="47"/>
      <c r="G458" s="47"/>
      <c r="H458" s="47"/>
      <c r="I458" s="47"/>
      <c r="J458" s="47"/>
      <c r="K458" s="47"/>
      <c r="L458" s="47"/>
      <c r="M458" s="47"/>
      <c r="N458" s="47"/>
      <c r="O458" s="47"/>
      <c r="P458" s="47"/>
      <c r="Q458" s="47"/>
      <c r="R458" s="47"/>
      <c r="S458" s="47"/>
      <c r="T458" s="47"/>
      <c r="U458" s="47"/>
      <c r="V458" s="47"/>
      <c r="W458" s="47"/>
      <c r="X458" s="47"/>
      <c r="Y458" s="47"/>
      <c r="Z458" s="47"/>
    </row>
    <row r="459" ht="15.75" customHeight="1">
      <c r="A459" s="47"/>
      <c r="B459" s="47"/>
      <c r="C459" s="47"/>
      <c r="D459" s="47"/>
      <c r="E459" s="47"/>
      <c r="F459" s="47"/>
      <c r="G459" s="47"/>
      <c r="H459" s="47"/>
      <c r="I459" s="47"/>
      <c r="J459" s="47"/>
      <c r="K459" s="47"/>
      <c r="L459" s="47"/>
      <c r="M459" s="47"/>
      <c r="N459" s="47"/>
      <c r="O459" s="47"/>
      <c r="P459" s="47"/>
      <c r="Q459" s="47"/>
      <c r="R459" s="47"/>
      <c r="S459" s="47"/>
      <c r="T459" s="47"/>
      <c r="U459" s="47"/>
      <c r="V459" s="47"/>
      <c r="W459" s="47"/>
      <c r="X459" s="47"/>
      <c r="Y459" s="47"/>
      <c r="Z459" s="47"/>
    </row>
    <row r="460" ht="15.75" customHeight="1">
      <c r="A460" s="47"/>
      <c r="B460" s="47"/>
      <c r="C460" s="47"/>
      <c r="D460" s="47"/>
      <c r="E460" s="47"/>
      <c r="F460" s="47"/>
      <c r="G460" s="47"/>
      <c r="H460" s="47"/>
      <c r="I460" s="47"/>
      <c r="J460" s="47"/>
      <c r="K460" s="47"/>
      <c r="L460" s="47"/>
      <c r="M460" s="47"/>
      <c r="N460" s="47"/>
      <c r="O460" s="47"/>
      <c r="P460" s="47"/>
      <c r="Q460" s="47"/>
      <c r="R460" s="47"/>
      <c r="S460" s="47"/>
      <c r="T460" s="47"/>
      <c r="U460" s="47"/>
      <c r="V460" s="47"/>
      <c r="W460" s="47"/>
      <c r="X460" s="47"/>
      <c r="Y460" s="47"/>
      <c r="Z460" s="47"/>
    </row>
    <row r="461" ht="15.75" customHeight="1">
      <c r="A461" s="47"/>
      <c r="B461" s="47"/>
      <c r="C461" s="47"/>
      <c r="D461" s="47"/>
      <c r="E461" s="47"/>
      <c r="F461" s="47"/>
      <c r="G461" s="47"/>
      <c r="H461" s="47"/>
      <c r="I461" s="47"/>
      <c r="J461" s="47"/>
      <c r="K461" s="47"/>
      <c r="L461" s="47"/>
      <c r="M461" s="47"/>
      <c r="N461" s="47"/>
      <c r="O461" s="47"/>
      <c r="P461" s="47"/>
      <c r="Q461" s="47"/>
      <c r="R461" s="47"/>
      <c r="S461" s="47"/>
      <c r="T461" s="47"/>
      <c r="U461" s="47"/>
      <c r="V461" s="47"/>
      <c r="W461" s="47"/>
      <c r="X461" s="47"/>
      <c r="Y461" s="47"/>
      <c r="Z461" s="47"/>
    </row>
    <row r="462" ht="15.75" customHeight="1">
      <c r="A462" s="47"/>
      <c r="B462" s="47"/>
      <c r="C462" s="47"/>
      <c r="D462" s="47"/>
      <c r="E462" s="47"/>
      <c r="F462" s="47"/>
      <c r="G462" s="47"/>
      <c r="H462" s="47"/>
      <c r="I462" s="47"/>
      <c r="J462" s="47"/>
      <c r="K462" s="47"/>
      <c r="L462" s="47"/>
      <c r="M462" s="47"/>
      <c r="N462" s="47"/>
      <c r="O462" s="47"/>
      <c r="P462" s="47"/>
      <c r="Q462" s="47"/>
      <c r="R462" s="47"/>
      <c r="S462" s="47"/>
      <c r="T462" s="47"/>
      <c r="U462" s="47"/>
      <c r="V462" s="47"/>
      <c r="W462" s="47"/>
      <c r="X462" s="47"/>
      <c r="Y462" s="47"/>
      <c r="Z462" s="47"/>
    </row>
    <row r="463" ht="15.75" customHeight="1">
      <c r="A463" s="47"/>
      <c r="B463" s="47"/>
      <c r="C463" s="47"/>
      <c r="D463" s="47"/>
      <c r="E463" s="47"/>
      <c r="F463" s="47"/>
      <c r="G463" s="47"/>
      <c r="H463" s="47"/>
      <c r="I463" s="47"/>
      <c r="J463" s="47"/>
      <c r="K463" s="47"/>
      <c r="L463" s="47"/>
      <c r="M463" s="47"/>
      <c r="N463" s="47"/>
      <c r="O463" s="47"/>
      <c r="P463" s="47"/>
      <c r="Q463" s="47"/>
      <c r="R463" s="47"/>
      <c r="S463" s="47"/>
      <c r="T463" s="47"/>
      <c r="U463" s="47"/>
      <c r="V463" s="47"/>
      <c r="W463" s="47"/>
      <c r="X463" s="47"/>
      <c r="Y463" s="47"/>
      <c r="Z463" s="47"/>
    </row>
    <row r="464" ht="15.75" customHeight="1">
      <c r="A464" s="47"/>
      <c r="B464" s="47"/>
      <c r="C464" s="47"/>
      <c r="D464" s="47"/>
      <c r="E464" s="47"/>
      <c r="F464" s="47"/>
      <c r="G464" s="47"/>
      <c r="H464" s="47"/>
      <c r="I464" s="47"/>
      <c r="J464" s="47"/>
      <c r="K464" s="47"/>
      <c r="L464" s="47"/>
      <c r="M464" s="47"/>
      <c r="N464" s="47"/>
      <c r="O464" s="47"/>
      <c r="P464" s="47"/>
      <c r="Q464" s="47"/>
      <c r="R464" s="47"/>
      <c r="S464" s="47"/>
      <c r="T464" s="47"/>
      <c r="U464" s="47"/>
      <c r="V464" s="47"/>
      <c r="W464" s="47"/>
      <c r="X464" s="47"/>
      <c r="Y464" s="47"/>
      <c r="Z464" s="47"/>
    </row>
    <row r="465" ht="15.75" customHeight="1">
      <c r="A465" s="47"/>
      <c r="B465" s="47"/>
      <c r="C465" s="47"/>
      <c r="D465" s="47"/>
      <c r="E465" s="47"/>
      <c r="F465" s="47"/>
      <c r="G465" s="47"/>
      <c r="H465" s="47"/>
      <c r="I465" s="47"/>
      <c r="J465" s="47"/>
      <c r="K465" s="47"/>
      <c r="L465" s="47"/>
      <c r="M465" s="47"/>
      <c r="N465" s="47"/>
      <c r="O465" s="47"/>
      <c r="P465" s="47"/>
      <c r="Q465" s="47"/>
      <c r="R465" s="47"/>
      <c r="S465" s="47"/>
      <c r="T465" s="47"/>
      <c r="U465" s="47"/>
      <c r="V465" s="47"/>
      <c r="W465" s="47"/>
      <c r="X465" s="47"/>
      <c r="Y465" s="47"/>
      <c r="Z465" s="47"/>
    </row>
    <row r="466" ht="15.75" customHeight="1">
      <c r="A466" s="47"/>
      <c r="B466" s="47"/>
      <c r="C466" s="47"/>
      <c r="D466" s="47"/>
      <c r="E466" s="47"/>
      <c r="F466" s="47"/>
      <c r="G466" s="47"/>
      <c r="H466" s="47"/>
      <c r="I466" s="47"/>
      <c r="J466" s="47"/>
      <c r="K466" s="47"/>
      <c r="L466" s="47"/>
      <c r="M466" s="47"/>
      <c r="N466" s="47"/>
      <c r="O466" s="47"/>
      <c r="P466" s="47"/>
      <c r="Q466" s="47"/>
      <c r="R466" s="47"/>
      <c r="S466" s="47"/>
      <c r="T466" s="47"/>
      <c r="U466" s="47"/>
      <c r="V466" s="47"/>
      <c r="W466" s="47"/>
      <c r="X466" s="47"/>
      <c r="Y466" s="47"/>
      <c r="Z466" s="47"/>
    </row>
    <row r="467" ht="15.75" customHeight="1">
      <c r="A467" s="47"/>
      <c r="B467" s="47"/>
      <c r="C467" s="47"/>
      <c r="D467" s="47"/>
      <c r="E467" s="47"/>
      <c r="F467" s="47"/>
      <c r="G467" s="47"/>
      <c r="H467" s="47"/>
      <c r="I467" s="47"/>
      <c r="J467" s="47"/>
      <c r="K467" s="47"/>
      <c r="L467" s="47"/>
      <c r="M467" s="47"/>
      <c r="N467" s="47"/>
      <c r="O467" s="47"/>
      <c r="P467" s="47"/>
      <c r="Q467" s="47"/>
      <c r="R467" s="47"/>
      <c r="S467" s="47"/>
      <c r="T467" s="47"/>
      <c r="U467" s="47"/>
      <c r="V467" s="47"/>
      <c r="W467" s="47"/>
      <c r="X467" s="47"/>
      <c r="Y467" s="47"/>
      <c r="Z467" s="47"/>
    </row>
    <row r="468" ht="15.75" customHeight="1">
      <c r="A468" s="47"/>
      <c r="B468" s="47"/>
      <c r="C468" s="47"/>
      <c r="D468" s="47"/>
      <c r="E468" s="47"/>
      <c r="F468" s="47"/>
      <c r="G468" s="47"/>
      <c r="H468" s="47"/>
      <c r="I468" s="47"/>
      <c r="J468" s="47"/>
      <c r="K468" s="47"/>
      <c r="L468" s="47"/>
      <c r="M468" s="47"/>
      <c r="N468" s="47"/>
      <c r="O468" s="47"/>
      <c r="P468" s="47"/>
      <c r="Q468" s="47"/>
      <c r="R468" s="47"/>
      <c r="S468" s="47"/>
      <c r="T468" s="47"/>
      <c r="U468" s="47"/>
      <c r="V468" s="47"/>
      <c r="W468" s="47"/>
      <c r="X468" s="47"/>
      <c r="Y468" s="47"/>
      <c r="Z468" s="47"/>
    </row>
    <row r="469" ht="15.75" customHeight="1">
      <c r="A469" s="47"/>
      <c r="B469" s="47"/>
      <c r="C469" s="47"/>
      <c r="D469" s="47"/>
      <c r="E469" s="47"/>
      <c r="F469" s="47"/>
      <c r="G469" s="47"/>
      <c r="H469" s="47"/>
      <c r="I469" s="47"/>
      <c r="J469" s="47"/>
      <c r="K469" s="47"/>
      <c r="L469" s="47"/>
      <c r="M469" s="47"/>
      <c r="N469" s="47"/>
      <c r="O469" s="47"/>
      <c r="P469" s="47"/>
      <c r="Q469" s="47"/>
      <c r="R469" s="47"/>
      <c r="S469" s="47"/>
      <c r="T469" s="47"/>
      <c r="U469" s="47"/>
      <c r="V469" s="47"/>
      <c r="W469" s="47"/>
      <c r="X469" s="47"/>
      <c r="Y469" s="47"/>
      <c r="Z469" s="47"/>
    </row>
    <row r="470" ht="15.75" customHeight="1">
      <c r="A470" s="47"/>
      <c r="B470" s="47"/>
      <c r="C470" s="47"/>
      <c r="D470" s="47"/>
      <c r="E470" s="47"/>
      <c r="F470" s="47"/>
      <c r="G470" s="47"/>
      <c r="H470" s="47"/>
      <c r="I470" s="47"/>
      <c r="J470" s="47"/>
      <c r="K470" s="47"/>
      <c r="L470" s="47"/>
      <c r="M470" s="47"/>
      <c r="N470" s="47"/>
      <c r="O470" s="47"/>
      <c r="P470" s="47"/>
      <c r="Q470" s="47"/>
      <c r="R470" s="47"/>
      <c r="S470" s="47"/>
      <c r="T470" s="47"/>
      <c r="U470" s="47"/>
      <c r="V470" s="47"/>
      <c r="W470" s="47"/>
      <c r="X470" s="47"/>
      <c r="Y470" s="47"/>
      <c r="Z470" s="47"/>
    </row>
    <row r="471" ht="15.75" customHeight="1">
      <c r="A471" s="47"/>
      <c r="B471" s="47"/>
      <c r="C471" s="47"/>
      <c r="D471" s="47"/>
      <c r="E471" s="47"/>
      <c r="F471" s="47"/>
      <c r="G471" s="47"/>
      <c r="H471" s="47"/>
      <c r="I471" s="47"/>
      <c r="J471" s="47"/>
      <c r="K471" s="47"/>
      <c r="L471" s="47"/>
      <c r="M471" s="47"/>
      <c r="N471" s="47"/>
      <c r="O471" s="47"/>
      <c r="P471" s="47"/>
      <c r="Q471" s="47"/>
      <c r="R471" s="47"/>
      <c r="S471" s="47"/>
      <c r="T471" s="47"/>
      <c r="U471" s="47"/>
      <c r="V471" s="47"/>
      <c r="W471" s="47"/>
      <c r="X471" s="47"/>
      <c r="Y471" s="47"/>
      <c r="Z471" s="47"/>
    </row>
    <row r="472" ht="15.75" customHeight="1">
      <c r="A472" s="47"/>
      <c r="B472" s="47"/>
      <c r="C472" s="47"/>
      <c r="D472" s="47"/>
      <c r="E472" s="47"/>
      <c r="F472" s="47"/>
      <c r="G472" s="47"/>
      <c r="H472" s="47"/>
      <c r="I472" s="47"/>
      <c r="J472" s="47"/>
      <c r="K472" s="47"/>
      <c r="L472" s="47"/>
      <c r="M472" s="47"/>
      <c r="N472" s="47"/>
      <c r="O472" s="47"/>
      <c r="P472" s="47"/>
      <c r="Q472" s="47"/>
      <c r="R472" s="47"/>
      <c r="S472" s="47"/>
      <c r="T472" s="47"/>
      <c r="U472" s="47"/>
      <c r="V472" s="47"/>
      <c r="W472" s="47"/>
      <c r="X472" s="47"/>
      <c r="Y472" s="47"/>
      <c r="Z472" s="47"/>
    </row>
    <row r="473" ht="15.75" customHeight="1">
      <c r="A473" s="47"/>
      <c r="B473" s="47"/>
      <c r="C473" s="47"/>
      <c r="D473" s="47"/>
      <c r="E473" s="47"/>
      <c r="F473" s="47"/>
      <c r="G473" s="47"/>
      <c r="H473" s="47"/>
      <c r="I473" s="47"/>
      <c r="J473" s="47"/>
      <c r="K473" s="47"/>
      <c r="L473" s="47"/>
      <c r="M473" s="47"/>
      <c r="N473" s="47"/>
      <c r="O473" s="47"/>
      <c r="P473" s="47"/>
      <c r="Q473" s="47"/>
      <c r="R473" s="47"/>
      <c r="S473" s="47"/>
      <c r="T473" s="47"/>
      <c r="U473" s="47"/>
      <c r="V473" s="47"/>
      <c r="W473" s="47"/>
      <c r="X473" s="47"/>
      <c r="Y473" s="47"/>
      <c r="Z473" s="47"/>
    </row>
    <row r="474" ht="15.75" customHeight="1">
      <c r="A474" s="47"/>
      <c r="B474" s="47"/>
      <c r="C474" s="47"/>
      <c r="D474" s="47"/>
      <c r="E474" s="47"/>
      <c r="F474" s="47"/>
      <c r="G474" s="47"/>
      <c r="H474" s="47"/>
      <c r="I474" s="47"/>
      <c r="J474" s="47"/>
      <c r="K474" s="47"/>
      <c r="L474" s="47"/>
      <c r="M474" s="47"/>
      <c r="N474" s="47"/>
      <c r="O474" s="47"/>
      <c r="P474" s="47"/>
      <c r="Q474" s="47"/>
      <c r="R474" s="47"/>
      <c r="S474" s="47"/>
      <c r="T474" s="47"/>
      <c r="U474" s="47"/>
      <c r="V474" s="47"/>
      <c r="W474" s="47"/>
      <c r="X474" s="47"/>
      <c r="Y474" s="47"/>
      <c r="Z474" s="47"/>
    </row>
    <row r="475" ht="15.75" customHeight="1">
      <c r="A475" s="47"/>
      <c r="B475" s="47"/>
      <c r="C475" s="47"/>
      <c r="D475" s="47"/>
      <c r="E475" s="47"/>
      <c r="F475" s="47"/>
      <c r="G475" s="47"/>
      <c r="H475" s="47"/>
      <c r="I475" s="47"/>
      <c r="J475" s="47"/>
      <c r="K475" s="47"/>
      <c r="L475" s="47"/>
      <c r="M475" s="47"/>
      <c r="N475" s="47"/>
      <c r="O475" s="47"/>
      <c r="P475" s="47"/>
      <c r="Q475" s="47"/>
      <c r="R475" s="47"/>
      <c r="S475" s="47"/>
      <c r="T475" s="47"/>
      <c r="U475" s="47"/>
      <c r="V475" s="47"/>
      <c r="W475" s="47"/>
      <c r="X475" s="47"/>
      <c r="Y475" s="47"/>
      <c r="Z475" s="47"/>
    </row>
    <row r="476" ht="15.75" customHeight="1">
      <c r="A476" s="47"/>
      <c r="B476" s="47"/>
      <c r="C476" s="47"/>
      <c r="D476" s="47"/>
      <c r="E476" s="47"/>
      <c r="F476" s="47"/>
      <c r="G476" s="47"/>
      <c r="H476" s="47"/>
      <c r="I476" s="47"/>
      <c r="J476" s="47"/>
      <c r="K476" s="47"/>
      <c r="L476" s="47"/>
      <c r="M476" s="47"/>
      <c r="N476" s="47"/>
      <c r="O476" s="47"/>
      <c r="P476" s="47"/>
      <c r="Q476" s="47"/>
      <c r="R476" s="47"/>
      <c r="S476" s="47"/>
      <c r="T476" s="47"/>
      <c r="U476" s="47"/>
      <c r="V476" s="47"/>
      <c r="W476" s="47"/>
      <c r="X476" s="47"/>
      <c r="Y476" s="47"/>
      <c r="Z476" s="47"/>
    </row>
    <row r="477" ht="15.75" customHeight="1">
      <c r="A477" s="47"/>
      <c r="B477" s="47"/>
      <c r="C477" s="47"/>
      <c r="D477" s="47"/>
      <c r="E477" s="47"/>
      <c r="F477" s="47"/>
      <c r="G477" s="47"/>
      <c r="H477" s="47"/>
      <c r="I477" s="47"/>
      <c r="J477" s="47"/>
      <c r="K477" s="47"/>
      <c r="L477" s="47"/>
      <c r="M477" s="47"/>
      <c r="N477" s="47"/>
      <c r="O477" s="47"/>
      <c r="P477" s="47"/>
      <c r="Q477" s="47"/>
      <c r="R477" s="47"/>
      <c r="S477" s="47"/>
      <c r="T477" s="47"/>
      <c r="U477" s="47"/>
      <c r="V477" s="47"/>
      <c r="W477" s="47"/>
      <c r="X477" s="47"/>
      <c r="Y477" s="47"/>
      <c r="Z477" s="47"/>
    </row>
    <row r="478" ht="15.75" customHeight="1">
      <c r="A478" s="47"/>
      <c r="B478" s="47"/>
      <c r="C478" s="47"/>
      <c r="D478" s="47"/>
      <c r="E478" s="47"/>
      <c r="F478" s="47"/>
      <c r="G478" s="47"/>
      <c r="H478" s="47"/>
      <c r="I478" s="47"/>
      <c r="J478" s="47"/>
      <c r="K478" s="47"/>
      <c r="L478" s="47"/>
      <c r="M478" s="47"/>
      <c r="N478" s="47"/>
      <c r="O478" s="47"/>
      <c r="P478" s="47"/>
      <c r="Q478" s="47"/>
      <c r="R478" s="47"/>
      <c r="S478" s="47"/>
      <c r="T478" s="47"/>
      <c r="U478" s="47"/>
      <c r="V478" s="47"/>
      <c r="W478" s="47"/>
      <c r="X478" s="47"/>
      <c r="Y478" s="47"/>
      <c r="Z478" s="47"/>
    </row>
    <row r="479" ht="15.75" customHeight="1">
      <c r="A479" s="47"/>
      <c r="B479" s="47"/>
      <c r="C479" s="47"/>
      <c r="D479" s="47"/>
      <c r="E479" s="47"/>
      <c r="F479" s="47"/>
      <c r="G479" s="47"/>
      <c r="H479" s="47"/>
      <c r="I479" s="47"/>
      <c r="J479" s="47"/>
      <c r="K479" s="47"/>
      <c r="L479" s="47"/>
      <c r="M479" s="47"/>
      <c r="N479" s="47"/>
      <c r="O479" s="47"/>
      <c r="P479" s="47"/>
      <c r="Q479" s="47"/>
      <c r="R479" s="47"/>
      <c r="S479" s="47"/>
      <c r="T479" s="47"/>
      <c r="U479" s="47"/>
      <c r="V479" s="47"/>
      <c r="W479" s="47"/>
      <c r="X479" s="47"/>
      <c r="Y479" s="47"/>
      <c r="Z479" s="47"/>
    </row>
    <row r="480" ht="15.75" customHeight="1">
      <c r="A480" s="47"/>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row>
    <row r="481" ht="15.75" customHeight="1">
      <c r="A481" s="47"/>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row>
    <row r="482" ht="15.75" customHeight="1">
      <c r="A482" s="47"/>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row>
    <row r="483" ht="15.75" customHeight="1">
      <c r="A483" s="47"/>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row>
    <row r="484" ht="15.75" customHeight="1">
      <c r="A484" s="47"/>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row>
    <row r="485" ht="15.75" customHeight="1">
      <c r="A485" s="47"/>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row>
    <row r="486" ht="15.75" customHeight="1">
      <c r="A486" s="47"/>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row>
    <row r="487" ht="15.75" customHeight="1">
      <c r="A487" s="47"/>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row>
    <row r="488" ht="15.75" customHeight="1">
      <c r="A488" s="47"/>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row>
    <row r="489" ht="15.75" customHeight="1">
      <c r="A489" s="47"/>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row>
    <row r="490" ht="15.75" customHeight="1">
      <c r="A490" s="47"/>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row>
    <row r="491" ht="15.75" customHeight="1">
      <c r="A491" s="47"/>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row>
    <row r="492" ht="15.75" customHeight="1">
      <c r="A492" s="47"/>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row>
    <row r="493" ht="15.75" customHeight="1">
      <c r="A493" s="47"/>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row>
    <row r="494" ht="15.75" customHeight="1">
      <c r="A494" s="47"/>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row>
    <row r="495" ht="15.75" customHeight="1">
      <c r="A495" s="47"/>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row>
    <row r="496" ht="15.75" customHeight="1">
      <c r="A496" s="47"/>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row>
    <row r="497" ht="15.75" customHeight="1">
      <c r="A497" s="47"/>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row>
    <row r="498" ht="15.75" customHeight="1">
      <c r="A498" s="47"/>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row>
    <row r="499" ht="15.75" customHeight="1">
      <c r="A499" s="47"/>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row>
    <row r="500" ht="15.75" customHeight="1">
      <c r="A500" s="47"/>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row>
    <row r="501" ht="15.75" customHeight="1">
      <c r="A501" s="47"/>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row>
    <row r="502" ht="15.75" customHeight="1">
      <c r="A502" s="47"/>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row>
    <row r="503" ht="15.75" customHeight="1">
      <c r="A503" s="47"/>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row>
    <row r="504" ht="15.75" customHeight="1">
      <c r="A504" s="47"/>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row>
    <row r="505" ht="15.75" customHeight="1">
      <c r="A505" s="47"/>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row>
    <row r="506" ht="15.75" customHeight="1">
      <c r="A506" s="47"/>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row>
    <row r="507" ht="15.75" customHeight="1">
      <c r="A507" s="47"/>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row>
    <row r="508" ht="15.75" customHeight="1">
      <c r="A508" s="47"/>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row>
    <row r="509" ht="15.75" customHeight="1">
      <c r="A509" s="47"/>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row>
    <row r="510" ht="15.75" customHeight="1">
      <c r="A510" s="47"/>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row>
    <row r="511" ht="15.75" customHeight="1">
      <c r="A511" s="47"/>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row>
    <row r="512" ht="15.75" customHeight="1">
      <c r="A512" s="47"/>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row>
    <row r="513" ht="15.75" customHeight="1">
      <c r="A513" s="47"/>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row>
    <row r="514" ht="15.75" customHeight="1">
      <c r="A514" s="47"/>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row>
    <row r="515" ht="15.75" customHeight="1">
      <c r="A515" s="47"/>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row>
    <row r="516" ht="15.75" customHeight="1">
      <c r="A516" s="47"/>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row>
    <row r="517" ht="15.75" customHeight="1">
      <c r="A517" s="47"/>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row>
    <row r="518" ht="15.75" customHeight="1">
      <c r="A518" s="47"/>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row>
    <row r="519" ht="15.75" customHeight="1">
      <c r="A519" s="47"/>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row>
    <row r="520" ht="15.75" customHeight="1">
      <c r="A520" s="47"/>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row>
    <row r="521" ht="15.75" customHeight="1">
      <c r="A521" s="47"/>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row>
    <row r="522" ht="15.75" customHeight="1">
      <c r="A522" s="47"/>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row>
    <row r="523" ht="15.75" customHeight="1">
      <c r="A523" s="47"/>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row>
    <row r="524" ht="15.75" customHeight="1">
      <c r="A524" s="47"/>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row>
    <row r="525" ht="15.75" customHeight="1">
      <c r="A525" s="47"/>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row>
    <row r="526" ht="15.75" customHeight="1">
      <c r="A526" s="47"/>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row>
    <row r="527" ht="15.75" customHeight="1">
      <c r="A527" s="47"/>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row>
    <row r="528" ht="15.75" customHeight="1">
      <c r="A528" s="47"/>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row>
    <row r="529" ht="15.75" customHeight="1">
      <c r="A529" s="47"/>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row>
    <row r="530" ht="15.75" customHeight="1">
      <c r="A530" s="47"/>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row>
    <row r="531" ht="15.75" customHeight="1">
      <c r="A531" s="47"/>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row>
    <row r="532" ht="15.75" customHeight="1">
      <c r="A532" s="47"/>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row>
    <row r="533" ht="15.75" customHeight="1">
      <c r="A533" s="47"/>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row>
    <row r="534" ht="15.75" customHeight="1">
      <c r="A534" s="47"/>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row>
    <row r="535" ht="15.75" customHeight="1">
      <c r="A535" s="47"/>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row>
    <row r="536" ht="15.75" customHeight="1">
      <c r="A536" s="47"/>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row>
    <row r="537" ht="15.75" customHeight="1">
      <c r="A537" s="47"/>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row>
    <row r="538" ht="15.75" customHeight="1">
      <c r="A538" s="47"/>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row>
    <row r="539" ht="15.75" customHeight="1">
      <c r="A539" s="47"/>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row>
    <row r="540" ht="15.75" customHeight="1">
      <c r="A540" s="47"/>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row>
    <row r="541" ht="15.75" customHeight="1">
      <c r="A541" s="47"/>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row>
    <row r="542" ht="15.75" customHeight="1">
      <c r="A542" s="47"/>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row>
    <row r="543" ht="15.75" customHeight="1">
      <c r="A543" s="47"/>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row>
    <row r="544" ht="15.75" customHeight="1">
      <c r="A544" s="47"/>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row>
    <row r="545" ht="15.75" customHeight="1">
      <c r="A545" s="47"/>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row>
    <row r="546" ht="15.75" customHeight="1">
      <c r="A546" s="47"/>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row>
    <row r="547" ht="15.75" customHeight="1">
      <c r="A547" s="47"/>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row>
    <row r="548" ht="15.75" customHeight="1">
      <c r="A548" s="47"/>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row>
    <row r="549" ht="15.75" customHeight="1">
      <c r="A549" s="47"/>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row>
    <row r="550" ht="15.75" customHeight="1">
      <c r="A550" s="47"/>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row>
    <row r="551" ht="15.75" customHeight="1">
      <c r="A551" s="47"/>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row>
    <row r="552" ht="15.75" customHeight="1">
      <c r="A552" s="47"/>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row>
    <row r="553" ht="15.75" customHeight="1">
      <c r="A553" s="47"/>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row>
    <row r="554" ht="15.75" customHeight="1">
      <c r="A554" s="47"/>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row>
    <row r="555" ht="15.75" customHeight="1">
      <c r="A555" s="47"/>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row>
    <row r="556" ht="15.75" customHeight="1">
      <c r="A556" s="47"/>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row>
    <row r="557" ht="15.75" customHeight="1">
      <c r="A557" s="47"/>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row>
    <row r="558" ht="15.75" customHeight="1">
      <c r="A558" s="47"/>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row>
    <row r="559" ht="15.75" customHeight="1">
      <c r="A559" s="47"/>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row>
    <row r="560" ht="15.75" customHeight="1">
      <c r="A560" s="47"/>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row>
    <row r="561" ht="15.75" customHeight="1">
      <c r="A561" s="47"/>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row>
    <row r="562" ht="15.75" customHeight="1">
      <c r="A562" s="47"/>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row>
    <row r="563" ht="15.75" customHeight="1">
      <c r="A563" s="47"/>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row>
    <row r="564" ht="15.75" customHeight="1">
      <c r="A564" s="47"/>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row>
    <row r="565" ht="15.75" customHeight="1">
      <c r="A565" s="47"/>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row>
    <row r="566" ht="15.75" customHeight="1">
      <c r="A566" s="47"/>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row>
    <row r="567" ht="15.75" customHeight="1">
      <c r="A567" s="47"/>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row>
    <row r="568" ht="15.75" customHeight="1">
      <c r="A568" s="47"/>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row>
    <row r="569" ht="15.75" customHeight="1">
      <c r="A569" s="47"/>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row>
    <row r="570" ht="15.75" customHeight="1">
      <c r="A570" s="47"/>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row>
    <row r="571" ht="15.75" customHeight="1">
      <c r="A571" s="47"/>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row>
    <row r="572" ht="15.75" customHeight="1">
      <c r="A572" s="47"/>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row>
    <row r="573" ht="15.75" customHeight="1">
      <c r="A573" s="47"/>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row>
    <row r="574" ht="15.75" customHeight="1">
      <c r="A574" s="47"/>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row>
    <row r="575" ht="15.75" customHeight="1">
      <c r="A575" s="47"/>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row>
    <row r="576" ht="15.75" customHeight="1">
      <c r="A576" s="47"/>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row>
    <row r="577" ht="15.75" customHeight="1">
      <c r="A577" s="47"/>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row>
    <row r="578" ht="15.75" customHeight="1">
      <c r="A578" s="47"/>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row>
    <row r="579" ht="15.75" customHeight="1">
      <c r="A579" s="47"/>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row>
    <row r="580" ht="15.75" customHeight="1">
      <c r="A580" s="47"/>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row>
    <row r="581" ht="15.75" customHeight="1">
      <c r="A581" s="47"/>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row>
    <row r="582" ht="15.75" customHeight="1">
      <c r="A582" s="47"/>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row>
    <row r="583" ht="15.75" customHeight="1">
      <c r="A583" s="47"/>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row>
    <row r="584" ht="15.75" customHeight="1">
      <c r="A584" s="47"/>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row>
    <row r="585" ht="15.75" customHeight="1">
      <c r="A585" s="47"/>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row>
    <row r="586" ht="15.75" customHeight="1">
      <c r="A586" s="47"/>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row>
    <row r="587" ht="15.75" customHeight="1">
      <c r="A587" s="47"/>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row>
    <row r="588" ht="15.75" customHeight="1">
      <c r="A588" s="47"/>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row>
    <row r="589" ht="15.75" customHeight="1">
      <c r="A589" s="47"/>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row>
    <row r="590" ht="15.75" customHeight="1">
      <c r="A590" s="47"/>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row>
    <row r="591" ht="15.75" customHeight="1">
      <c r="A591" s="47"/>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row>
    <row r="592" ht="15.75" customHeight="1">
      <c r="A592" s="47"/>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row>
    <row r="593" ht="15.75" customHeight="1">
      <c r="A593" s="47"/>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row>
    <row r="594" ht="15.75" customHeight="1">
      <c r="A594" s="47"/>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row>
    <row r="595" ht="15.75" customHeight="1">
      <c r="A595" s="47"/>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row>
    <row r="596" ht="15.75" customHeight="1">
      <c r="A596" s="47"/>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row>
    <row r="597" ht="15.75" customHeight="1">
      <c r="A597" s="47"/>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row>
    <row r="598" ht="15.75" customHeight="1">
      <c r="A598" s="47"/>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row>
    <row r="599" ht="15.75" customHeight="1">
      <c r="A599" s="47"/>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row>
    <row r="600" ht="15.75" customHeight="1">
      <c r="A600" s="47"/>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row>
    <row r="601" ht="15.75" customHeight="1">
      <c r="A601" s="47"/>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row>
    <row r="602" ht="15.75" customHeight="1">
      <c r="A602" s="47"/>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row>
    <row r="603" ht="15.75" customHeight="1">
      <c r="A603" s="47"/>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row>
    <row r="604" ht="15.75" customHeight="1">
      <c r="A604" s="47"/>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row>
    <row r="605" ht="15.75" customHeight="1">
      <c r="A605" s="47"/>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row>
    <row r="606" ht="15.75" customHeight="1">
      <c r="A606" s="47"/>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row>
    <row r="607" ht="15.75" customHeight="1">
      <c r="A607" s="47"/>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row>
    <row r="608" ht="15.75" customHeight="1">
      <c r="A608" s="47"/>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row>
    <row r="609" ht="15.75" customHeight="1">
      <c r="A609" s="47"/>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row>
    <row r="610" ht="15.75" customHeight="1">
      <c r="A610" s="47"/>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row>
    <row r="611" ht="15.75" customHeight="1">
      <c r="A611" s="47"/>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row>
    <row r="612" ht="15.75" customHeight="1">
      <c r="A612" s="47"/>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row>
    <row r="613" ht="15.75" customHeight="1">
      <c r="A613" s="47"/>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row>
    <row r="614" ht="15.75" customHeight="1">
      <c r="A614" s="47"/>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row>
    <row r="615" ht="15.75" customHeight="1">
      <c r="A615" s="47"/>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row>
    <row r="616" ht="15.75" customHeight="1">
      <c r="A616" s="47"/>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row>
    <row r="617" ht="15.75" customHeight="1">
      <c r="A617" s="47"/>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row>
    <row r="618" ht="15.75" customHeight="1">
      <c r="A618" s="47"/>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row>
    <row r="619" ht="15.75" customHeight="1">
      <c r="A619" s="47"/>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row>
    <row r="620" ht="15.75" customHeight="1">
      <c r="A620" s="47"/>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row>
    <row r="621" ht="15.75" customHeight="1">
      <c r="A621" s="47"/>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row>
    <row r="622" ht="15.75" customHeight="1">
      <c r="A622" s="47"/>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row>
    <row r="623" ht="15.75" customHeight="1">
      <c r="A623" s="47"/>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row>
    <row r="624" ht="15.75" customHeight="1">
      <c r="A624" s="47"/>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row>
    <row r="625" ht="15.75" customHeight="1">
      <c r="A625" s="47"/>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row>
    <row r="626" ht="15.75" customHeight="1">
      <c r="A626" s="47"/>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row>
    <row r="627" ht="15.75" customHeight="1">
      <c r="A627" s="47"/>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row>
    <row r="628" ht="15.75" customHeight="1">
      <c r="A628" s="47"/>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row>
    <row r="629" ht="15.75" customHeight="1">
      <c r="A629" s="47"/>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row>
    <row r="630" ht="15.75" customHeight="1">
      <c r="A630" s="47"/>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row>
    <row r="631" ht="15.75" customHeight="1">
      <c r="A631" s="47"/>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row>
    <row r="632" ht="15.75" customHeight="1">
      <c r="A632" s="47"/>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row>
    <row r="633" ht="15.75" customHeight="1">
      <c r="A633" s="47"/>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row>
    <row r="634" ht="15.75" customHeight="1">
      <c r="A634" s="47"/>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row>
    <row r="635" ht="15.75" customHeight="1">
      <c r="A635" s="47"/>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row>
    <row r="636" ht="15.75" customHeight="1">
      <c r="A636" s="47"/>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row>
    <row r="637" ht="15.75" customHeight="1">
      <c r="A637" s="47"/>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row>
    <row r="638" ht="15.75" customHeight="1">
      <c r="A638" s="47"/>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row>
    <row r="639" ht="15.75" customHeight="1">
      <c r="A639" s="47"/>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row>
    <row r="640" ht="15.75" customHeight="1">
      <c r="A640" s="47"/>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row>
    <row r="641" ht="15.75" customHeight="1">
      <c r="A641" s="47"/>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row>
    <row r="642" ht="15.75" customHeight="1">
      <c r="A642" s="47"/>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row>
    <row r="643" ht="15.75" customHeight="1">
      <c r="A643" s="47"/>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row>
    <row r="644" ht="15.75" customHeight="1">
      <c r="A644" s="47"/>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row>
    <row r="645" ht="15.75" customHeight="1">
      <c r="A645" s="47"/>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row>
    <row r="646" ht="15.75" customHeight="1">
      <c r="A646" s="47"/>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row>
    <row r="647" ht="15.75" customHeight="1">
      <c r="A647" s="47"/>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row>
    <row r="648" ht="15.75" customHeight="1">
      <c r="A648" s="47"/>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row>
    <row r="649" ht="15.75" customHeight="1">
      <c r="A649" s="47"/>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row>
    <row r="650" ht="15.75" customHeight="1">
      <c r="A650" s="47"/>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row>
    <row r="651" ht="15.75" customHeight="1">
      <c r="A651" s="47"/>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row>
    <row r="652" ht="15.75" customHeight="1">
      <c r="A652" s="47"/>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row>
    <row r="653" ht="15.75" customHeight="1">
      <c r="A653" s="47"/>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row>
    <row r="654" ht="15.75" customHeight="1">
      <c r="A654" s="47"/>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row>
    <row r="655" ht="15.75" customHeight="1">
      <c r="A655" s="47"/>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row>
    <row r="656" ht="15.75" customHeight="1">
      <c r="A656" s="47"/>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row>
    <row r="657" ht="15.75" customHeight="1">
      <c r="A657" s="47"/>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row>
    <row r="658" ht="15.75" customHeight="1">
      <c r="A658" s="47"/>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row>
    <row r="659" ht="15.75" customHeight="1">
      <c r="A659" s="47"/>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row>
    <row r="660" ht="15.75" customHeight="1">
      <c r="A660" s="47"/>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row>
    <row r="661" ht="15.75" customHeight="1">
      <c r="A661" s="47"/>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row>
    <row r="662" ht="15.75" customHeight="1">
      <c r="A662" s="47"/>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row>
    <row r="663" ht="15.75" customHeight="1">
      <c r="A663" s="47"/>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row>
    <row r="664" ht="15.75" customHeight="1">
      <c r="A664" s="47"/>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row>
    <row r="665" ht="15.75" customHeight="1">
      <c r="A665" s="47"/>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row>
    <row r="666" ht="15.75" customHeight="1">
      <c r="A666" s="47"/>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row>
    <row r="667" ht="15.75" customHeight="1">
      <c r="A667" s="47"/>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row>
    <row r="668" ht="15.75" customHeight="1">
      <c r="A668" s="47"/>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row>
    <row r="669" ht="15.75" customHeight="1">
      <c r="A669" s="47"/>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row>
    <row r="670" ht="15.75" customHeight="1">
      <c r="A670" s="47"/>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row>
    <row r="671" ht="15.75" customHeight="1">
      <c r="A671" s="47"/>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row>
    <row r="672" ht="15.75" customHeight="1">
      <c r="A672" s="47"/>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row>
    <row r="673" ht="15.75" customHeight="1">
      <c r="A673" s="47"/>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row>
    <row r="674" ht="15.75" customHeight="1">
      <c r="A674" s="47"/>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row>
    <row r="675" ht="15.75" customHeight="1">
      <c r="A675" s="47"/>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row>
    <row r="676" ht="15.75" customHeight="1">
      <c r="A676" s="47"/>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row>
    <row r="677" ht="15.75" customHeight="1">
      <c r="A677" s="47"/>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row>
    <row r="678" ht="15.75" customHeight="1">
      <c r="A678" s="47"/>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row>
    <row r="679" ht="15.75" customHeight="1">
      <c r="A679" s="47"/>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row>
    <row r="680" ht="15.75" customHeight="1">
      <c r="A680" s="47"/>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row>
    <row r="681" ht="15.75" customHeight="1">
      <c r="A681" s="47"/>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row>
    <row r="682" ht="15.75" customHeight="1">
      <c r="A682" s="47"/>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row>
    <row r="683" ht="15.75" customHeight="1">
      <c r="A683" s="47"/>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row>
    <row r="684" ht="15.75" customHeight="1">
      <c r="A684" s="47"/>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row>
    <row r="685" ht="15.75" customHeight="1">
      <c r="A685" s="47"/>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row>
    <row r="686" ht="15.75" customHeight="1">
      <c r="A686" s="47"/>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row>
    <row r="687" ht="15.75" customHeight="1">
      <c r="A687" s="47"/>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row>
    <row r="688" ht="15.75" customHeight="1">
      <c r="A688" s="47"/>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row>
    <row r="689" ht="15.75" customHeight="1">
      <c r="A689" s="47"/>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row>
    <row r="690" ht="15.75" customHeight="1">
      <c r="A690" s="47"/>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row>
    <row r="691" ht="15.75" customHeight="1">
      <c r="A691" s="47"/>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row>
    <row r="692" ht="15.75" customHeight="1">
      <c r="A692" s="47"/>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row>
    <row r="693" ht="15.75" customHeight="1">
      <c r="A693" s="47"/>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row>
    <row r="694" ht="15.75" customHeight="1">
      <c r="A694" s="47"/>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row>
    <row r="695" ht="15.75" customHeight="1">
      <c r="A695" s="47"/>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row>
    <row r="696" ht="15.75" customHeight="1">
      <c r="A696" s="47"/>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row>
    <row r="697" ht="15.75" customHeight="1">
      <c r="A697" s="47"/>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row>
    <row r="698" ht="15.75" customHeight="1">
      <c r="A698" s="47"/>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row>
    <row r="699" ht="15.75" customHeight="1">
      <c r="A699" s="47"/>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row>
    <row r="700" ht="15.75" customHeight="1">
      <c r="A700" s="47"/>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row>
    <row r="701" ht="15.75" customHeight="1">
      <c r="A701" s="47"/>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row>
    <row r="702" ht="15.75" customHeight="1">
      <c r="A702" s="47"/>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row>
    <row r="703" ht="15.75" customHeight="1">
      <c r="A703" s="47"/>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row>
    <row r="704" ht="15.75" customHeight="1">
      <c r="A704" s="47"/>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row>
    <row r="705" ht="15.75" customHeight="1">
      <c r="A705" s="47"/>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row>
    <row r="706" ht="15.75" customHeight="1">
      <c r="A706" s="47"/>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row>
    <row r="707" ht="15.75" customHeight="1">
      <c r="A707" s="47"/>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row>
    <row r="708" ht="15.75" customHeight="1">
      <c r="A708" s="47"/>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row>
    <row r="709" ht="15.75" customHeight="1">
      <c r="A709" s="47"/>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row>
    <row r="710" ht="15.75" customHeight="1">
      <c r="A710" s="47"/>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row>
    <row r="711" ht="15.75" customHeight="1">
      <c r="A711" s="47"/>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row>
    <row r="712" ht="15.75" customHeight="1">
      <c r="A712" s="47"/>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row>
    <row r="713" ht="15.75" customHeight="1">
      <c r="A713" s="47"/>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row>
    <row r="714" ht="15.75" customHeight="1">
      <c r="A714" s="47"/>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row>
    <row r="715" ht="15.75" customHeight="1">
      <c r="A715" s="47"/>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row>
    <row r="716" ht="15.75" customHeight="1">
      <c r="A716" s="47"/>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row>
    <row r="717" ht="15.75" customHeight="1">
      <c r="A717" s="47"/>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row>
    <row r="718" ht="15.75" customHeight="1">
      <c r="A718" s="47"/>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row>
    <row r="719" ht="15.75" customHeight="1">
      <c r="A719" s="47"/>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row>
    <row r="720" ht="15.75" customHeight="1">
      <c r="A720" s="47"/>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row>
    <row r="721" ht="15.75" customHeight="1">
      <c r="A721" s="47"/>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row>
    <row r="722" ht="15.75" customHeight="1">
      <c r="A722" s="47"/>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row>
    <row r="723" ht="15.75" customHeight="1">
      <c r="A723" s="47"/>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row>
    <row r="724" ht="15.75" customHeight="1">
      <c r="A724" s="47"/>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row>
    <row r="725" ht="15.75" customHeight="1">
      <c r="A725" s="47"/>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row>
    <row r="726" ht="15.75" customHeight="1">
      <c r="A726" s="47"/>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row>
    <row r="727" ht="15.75" customHeight="1">
      <c r="A727" s="47"/>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row>
    <row r="728" ht="15.75" customHeight="1">
      <c r="A728" s="47"/>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row>
    <row r="729" ht="15.75" customHeight="1">
      <c r="A729" s="47"/>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row>
    <row r="730" ht="15.75" customHeight="1">
      <c r="A730" s="47"/>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row>
    <row r="731" ht="15.75" customHeight="1">
      <c r="A731" s="47"/>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row>
    <row r="732" ht="15.75" customHeight="1">
      <c r="A732" s="47"/>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row>
    <row r="733" ht="15.75" customHeight="1">
      <c r="A733" s="47"/>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row>
    <row r="734" ht="15.75" customHeight="1">
      <c r="A734" s="47"/>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row>
    <row r="735" ht="15.75" customHeight="1">
      <c r="A735" s="47"/>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row>
    <row r="736" ht="15.75" customHeight="1">
      <c r="A736" s="47"/>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row>
    <row r="737" ht="15.75" customHeight="1">
      <c r="A737" s="47"/>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row>
    <row r="738" ht="15.75" customHeight="1">
      <c r="A738" s="47"/>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row>
    <row r="739" ht="15.75" customHeight="1">
      <c r="A739" s="47"/>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row>
    <row r="740" ht="15.75" customHeight="1">
      <c r="A740" s="47"/>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row>
    <row r="741" ht="15.75" customHeight="1">
      <c r="A741" s="47"/>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row>
    <row r="742" ht="15.75" customHeight="1">
      <c r="A742" s="47"/>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row>
    <row r="743" ht="15.75" customHeight="1">
      <c r="A743" s="47"/>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row>
    <row r="744" ht="15.75" customHeight="1">
      <c r="A744" s="47"/>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row>
    <row r="745" ht="15.75" customHeight="1">
      <c r="A745" s="47"/>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row>
    <row r="746" ht="15.75" customHeight="1">
      <c r="A746" s="47"/>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row>
    <row r="747" ht="15.75" customHeight="1">
      <c r="A747" s="47"/>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row>
    <row r="748" ht="15.75" customHeight="1">
      <c r="A748" s="47"/>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row>
    <row r="749" ht="15.75" customHeight="1">
      <c r="A749" s="47"/>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row>
    <row r="750" ht="15.75" customHeight="1">
      <c r="A750" s="47"/>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row>
    <row r="751" ht="15.75" customHeight="1">
      <c r="A751" s="47"/>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row>
    <row r="752" ht="15.75" customHeight="1">
      <c r="A752" s="47"/>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row>
    <row r="753" ht="15.75" customHeight="1">
      <c r="A753" s="47"/>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row>
    <row r="754" ht="15.75" customHeight="1">
      <c r="A754" s="47"/>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row>
    <row r="755" ht="15.75" customHeight="1">
      <c r="A755" s="47"/>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row>
    <row r="756" ht="15.75" customHeight="1">
      <c r="A756" s="47"/>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row>
    <row r="757" ht="15.75" customHeight="1">
      <c r="A757" s="47"/>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row>
    <row r="758" ht="15.75" customHeight="1">
      <c r="A758" s="47"/>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row>
    <row r="759" ht="15.75" customHeight="1">
      <c r="A759" s="47"/>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row>
    <row r="760" ht="15.75" customHeight="1">
      <c r="A760" s="47"/>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row>
    <row r="761" ht="15.75" customHeight="1">
      <c r="A761" s="47"/>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row>
    <row r="762" ht="15.75" customHeight="1">
      <c r="A762" s="47"/>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row>
    <row r="763" ht="15.75" customHeight="1">
      <c r="A763" s="47"/>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row>
    <row r="764" ht="15.75" customHeight="1">
      <c r="A764" s="47"/>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row>
    <row r="765" ht="15.75" customHeight="1">
      <c r="A765" s="47"/>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row>
    <row r="766" ht="15.75" customHeight="1">
      <c r="A766" s="47"/>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row>
    <row r="767" ht="15.75" customHeight="1">
      <c r="A767" s="47"/>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row>
    <row r="768" ht="15.75" customHeight="1">
      <c r="A768" s="47"/>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row>
    <row r="769" ht="15.75" customHeight="1">
      <c r="A769" s="47"/>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row>
    <row r="770" ht="15.75" customHeight="1">
      <c r="A770" s="47"/>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row>
    <row r="771" ht="15.75" customHeight="1">
      <c r="A771" s="47"/>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row>
    <row r="772" ht="15.75" customHeight="1">
      <c r="A772" s="47"/>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row>
    <row r="773" ht="15.75" customHeight="1">
      <c r="A773" s="47"/>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row>
    <row r="774" ht="15.75" customHeight="1">
      <c r="A774" s="47"/>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row>
    <row r="775" ht="15.75" customHeight="1">
      <c r="A775" s="47"/>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row>
    <row r="776" ht="15.75" customHeight="1">
      <c r="A776" s="47"/>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row>
    <row r="777" ht="15.75" customHeight="1">
      <c r="A777" s="47"/>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row>
    <row r="778" ht="15.75" customHeight="1">
      <c r="A778" s="47"/>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row>
    <row r="779" ht="15.75" customHeight="1">
      <c r="A779" s="47"/>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row>
    <row r="780" ht="15.75" customHeight="1">
      <c r="A780" s="47"/>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row>
    <row r="781" ht="15.75" customHeight="1">
      <c r="A781" s="47"/>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row>
    <row r="782" ht="15.75" customHeight="1">
      <c r="A782" s="47"/>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row>
    <row r="783" ht="15.75" customHeight="1">
      <c r="A783" s="47"/>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row>
    <row r="784" ht="15.75" customHeight="1">
      <c r="A784" s="47"/>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row>
    <row r="785" ht="15.75" customHeight="1">
      <c r="A785" s="47"/>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row>
    <row r="786" ht="15.75" customHeight="1">
      <c r="A786" s="47"/>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row>
    <row r="787" ht="15.75" customHeight="1">
      <c r="A787" s="47"/>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row>
    <row r="788" ht="15.75" customHeight="1">
      <c r="A788" s="47"/>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row>
    <row r="789" ht="15.75" customHeight="1">
      <c r="A789" s="47"/>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row>
    <row r="790" ht="15.75" customHeight="1">
      <c r="A790" s="47"/>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row>
    <row r="791" ht="15.75" customHeight="1">
      <c r="A791" s="47"/>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row>
    <row r="792" ht="15.75" customHeight="1">
      <c r="A792" s="47"/>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row>
    <row r="793" ht="15.75" customHeight="1">
      <c r="A793" s="47"/>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row>
    <row r="794" ht="15.75" customHeight="1">
      <c r="A794" s="47"/>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row>
    <row r="795" ht="15.75" customHeight="1">
      <c r="A795" s="47"/>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row>
    <row r="796" ht="15.75" customHeight="1">
      <c r="A796" s="47"/>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row>
    <row r="797" ht="15.75" customHeight="1">
      <c r="A797" s="47"/>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row>
    <row r="798" ht="15.75" customHeight="1">
      <c r="A798" s="47"/>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row>
    <row r="799" ht="15.75" customHeight="1">
      <c r="A799" s="47"/>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row>
    <row r="800" ht="15.75" customHeight="1">
      <c r="A800" s="47"/>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row>
    <row r="801" ht="15.75" customHeight="1">
      <c r="A801" s="47"/>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row>
    <row r="802" ht="15.75" customHeight="1">
      <c r="A802" s="47"/>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row>
    <row r="803" ht="15.75" customHeight="1">
      <c r="A803" s="47"/>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row>
    <row r="804" ht="15.75" customHeight="1">
      <c r="A804" s="47"/>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row>
    <row r="805" ht="15.75" customHeight="1">
      <c r="A805" s="47"/>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row>
    <row r="806" ht="15.75" customHeight="1">
      <c r="A806" s="47"/>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row>
    <row r="807" ht="15.75" customHeight="1">
      <c r="A807" s="47"/>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row>
    <row r="808" ht="15.75" customHeight="1">
      <c r="A808" s="47"/>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row>
    <row r="809" ht="15.75" customHeight="1">
      <c r="A809" s="47"/>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row>
    <row r="810" ht="15.75" customHeight="1">
      <c r="A810" s="47"/>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row>
    <row r="811" ht="15.75" customHeight="1">
      <c r="A811" s="47"/>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row>
    <row r="812" ht="15.75" customHeight="1">
      <c r="A812" s="47"/>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row>
    <row r="813" ht="15.75" customHeight="1">
      <c r="A813" s="47"/>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row>
    <row r="814" ht="15.75" customHeight="1">
      <c r="A814" s="47"/>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row>
    <row r="815" ht="15.75" customHeight="1">
      <c r="A815" s="47"/>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row>
    <row r="816" ht="15.75" customHeight="1">
      <c r="A816" s="47"/>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row>
    <row r="817" ht="15.75" customHeight="1">
      <c r="A817" s="47"/>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row>
    <row r="818" ht="15.75" customHeight="1">
      <c r="A818" s="47"/>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row>
    <row r="819" ht="15.75" customHeight="1">
      <c r="A819" s="47"/>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row>
    <row r="820" ht="15.75" customHeight="1">
      <c r="A820" s="47"/>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row>
    <row r="821" ht="15.75" customHeight="1">
      <c r="A821" s="47"/>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row>
    <row r="822" ht="15.75" customHeight="1">
      <c r="A822" s="47"/>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row>
    <row r="823" ht="15.75" customHeight="1">
      <c r="A823" s="47"/>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row>
    <row r="824" ht="15.75" customHeight="1">
      <c r="A824" s="47"/>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row>
    <row r="825" ht="15.75" customHeight="1">
      <c r="A825" s="47"/>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row>
    <row r="826" ht="15.75" customHeight="1">
      <c r="A826" s="47"/>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row>
    <row r="827" ht="15.75" customHeight="1">
      <c r="A827" s="47"/>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row>
    <row r="828" ht="15.75" customHeight="1">
      <c r="A828" s="47"/>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row>
    <row r="829" ht="15.75" customHeight="1">
      <c r="A829" s="47"/>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row>
    <row r="830" ht="15.75" customHeight="1">
      <c r="A830" s="47"/>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row>
    <row r="831" ht="15.75" customHeight="1">
      <c r="A831" s="47"/>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row>
    <row r="832" ht="15.75" customHeight="1">
      <c r="A832" s="47"/>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row>
    <row r="833" ht="15.75" customHeight="1">
      <c r="A833" s="47"/>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row>
    <row r="834" ht="15.75" customHeight="1">
      <c r="A834" s="47"/>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row>
    <row r="835" ht="15.75" customHeight="1">
      <c r="A835" s="47"/>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row>
    <row r="836" ht="15.75" customHeight="1">
      <c r="A836" s="47"/>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row>
    <row r="837" ht="15.75" customHeight="1">
      <c r="A837" s="47"/>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row>
    <row r="838" ht="15.75" customHeight="1">
      <c r="A838" s="47"/>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row>
    <row r="839" ht="15.75" customHeight="1">
      <c r="A839" s="47"/>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row>
    <row r="840" ht="15.75" customHeight="1">
      <c r="A840" s="47"/>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row>
    <row r="841" ht="15.75" customHeight="1">
      <c r="A841" s="47"/>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row>
    <row r="842" ht="15.75" customHeight="1">
      <c r="A842" s="47"/>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row>
    <row r="843" ht="15.75" customHeight="1">
      <c r="A843" s="47"/>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row>
    <row r="844" ht="15.75" customHeight="1">
      <c r="A844" s="47"/>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row>
    <row r="845" ht="15.75" customHeight="1">
      <c r="A845" s="47"/>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row>
    <row r="846" ht="15.75" customHeight="1">
      <c r="A846" s="47"/>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row>
    <row r="847" ht="15.75" customHeight="1">
      <c r="A847" s="47"/>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row>
    <row r="848" ht="15.75" customHeight="1">
      <c r="A848" s="47"/>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row>
    <row r="849" ht="15.75" customHeight="1">
      <c r="A849" s="47"/>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row>
    <row r="850" ht="15.75" customHeight="1">
      <c r="A850" s="47"/>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row>
    <row r="851" ht="15.75" customHeight="1">
      <c r="A851" s="47"/>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row>
    <row r="852" ht="15.75" customHeight="1">
      <c r="A852" s="47"/>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row>
    <row r="853" ht="15.75" customHeight="1">
      <c r="A853" s="47"/>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row>
    <row r="854" ht="15.75" customHeight="1">
      <c r="A854" s="47"/>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row>
    <row r="855" ht="15.75" customHeight="1">
      <c r="A855" s="47"/>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row>
    <row r="856" ht="15.75" customHeight="1">
      <c r="A856" s="47"/>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row>
    <row r="857" ht="15.75" customHeight="1">
      <c r="A857" s="47"/>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row>
    <row r="858" ht="15.75" customHeight="1">
      <c r="A858" s="47"/>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row>
    <row r="859" ht="15.75" customHeight="1">
      <c r="A859" s="47"/>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row>
    <row r="860" ht="15.75" customHeight="1">
      <c r="A860" s="47"/>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row>
    <row r="861" ht="15.75" customHeight="1">
      <c r="A861" s="47"/>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row>
    <row r="862" ht="15.75" customHeight="1">
      <c r="A862" s="47"/>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row>
    <row r="863" ht="15.75" customHeight="1">
      <c r="A863" s="47"/>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row>
    <row r="864" ht="15.75" customHeight="1">
      <c r="A864" s="47"/>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row>
    <row r="865" ht="15.75" customHeight="1">
      <c r="A865" s="47"/>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row>
    <row r="866" ht="15.75" customHeight="1">
      <c r="A866" s="47"/>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row>
    <row r="867" ht="15.75" customHeight="1">
      <c r="A867" s="47"/>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row>
    <row r="868" ht="15.75" customHeight="1">
      <c r="A868" s="47"/>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row>
    <row r="869" ht="15.75" customHeight="1">
      <c r="A869" s="47"/>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row>
    <row r="870" ht="15.75" customHeight="1">
      <c r="A870" s="47"/>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row>
    <row r="871" ht="15.75" customHeight="1">
      <c r="A871" s="47"/>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row>
    <row r="872" ht="15.75" customHeight="1">
      <c r="A872" s="47"/>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row>
    <row r="873" ht="15.75" customHeight="1">
      <c r="A873" s="47"/>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row>
    <row r="874" ht="15.75" customHeight="1">
      <c r="A874" s="47"/>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row>
    <row r="875" ht="15.75" customHeight="1">
      <c r="A875" s="47"/>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row>
    <row r="876" ht="15.75" customHeight="1">
      <c r="A876" s="47"/>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row>
    <row r="877" ht="15.75" customHeight="1">
      <c r="A877" s="47"/>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row>
    <row r="878" ht="15.75" customHeight="1">
      <c r="A878" s="47"/>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row>
    <row r="879" ht="15.75" customHeight="1">
      <c r="A879" s="47"/>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row>
    <row r="880" ht="15.75" customHeight="1">
      <c r="A880" s="47"/>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row>
    <row r="881" ht="15.75" customHeight="1">
      <c r="A881" s="47"/>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row>
    <row r="882" ht="15.75" customHeight="1">
      <c r="A882" s="47"/>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row>
    <row r="883" ht="15.75" customHeight="1">
      <c r="A883" s="47"/>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row>
    <row r="884" ht="15.75" customHeight="1">
      <c r="A884" s="47"/>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row>
    <row r="885" ht="15.75" customHeight="1">
      <c r="A885" s="47"/>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row>
    <row r="886" ht="15.75" customHeight="1">
      <c r="A886" s="47"/>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row>
    <row r="887" ht="15.75" customHeight="1">
      <c r="A887" s="47"/>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row>
    <row r="888" ht="15.75" customHeight="1">
      <c r="A888" s="47"/>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row>
    <row r="889" ht="15.75" customHeight="1">
      <c r="A889" s="47"/>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row>
    <row r="890" ht="15.75" customHeight="1">
      <c r="A890" s="47"/>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row>
    <row r="891" ht="15.75" customHeight="1">
      <c r="A891" s="47"/>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row>
    <row r="892" ht="15.75" customHeight="1">
      <c r="A892" s="47"/>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row>
    <row r="893" ht="15.75" customHeight="1">
      <c r="A893" s="47"/>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row>
    <row r="894" ht="15.75" customHeight="1">
      <c r="A894" s="47"/>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row>
    <row r="895" ht="15.75" customHeight="1">
      <c r="A895" s="47"/>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row>
    <row r="896" ht="15.75" customHeight="1">
      <c r="A896" s="47"/>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row>
    <row r="897" ht="15.75" customHeight="1">
      <c r="A897" s="47"/>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row>
    <row r="898" ht="15.75" customHeight="1">
      <c r="A898" s="47"/>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row>
    <row r="899" ht="15.75" customHeight="1">
      <c r="A899" s="47"/>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row>
    <row r="900" ht="15.75" customHeight="1">
      <c r="A900" s="47"/>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row>
    <row r="901" ht="15.75" customHeight="1">
      <c r="A901" s="47"/>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row>
    <row r="902" ht="15.75" customHeight="1">
      <c r="A902" s="47"/>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row>
    <row r="903" ht="15.75" customHeight="1">
      <c r="A903" s="47"/>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row>
    <row r="904" ht="15.75" customHeight="1">
      <c r="A904" s="47"/>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row>
    <row r="905" ht="15.75" customHeight="1">
      <c r="A905" s="47"/>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row>
    <row r="906" ht="15.75" customHeight="1">
      <c r="A906" s="47"/>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row>
    <row r="907" ht="15.75" customHeight="1">
      <c r="A907" s="47"/>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row>
    <row r="908" ht="15.75" customHeight="1">
      <c r="A908" s="47"/>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row>
    <row r="909" ht="15.75" customHeight="1">
      <c r="A909" s="47"/>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row>
    <row r="910" ht="15.75" customHeight="1">
      <c r="A910" s="47"/>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row>
    <row r="911" ht="15.75" customHeight="1">
      <c r="A911" s="47"/>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row>
    <row r="912" ht="15.75" customHeight="1">
      <c r="A912" s="47"/>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row>
    <row r="913" ht="15.75" customHeight="1">
      <c r="A913" s="47"/>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row>
    <row r="914" ht="15.75" customHeight="1">
      <c r="A914" s="47"/>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row>
    <row r="915" ht="15.75" customHeight="1">
      <c r="A915" s="47"/>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row>
    <row r="916" ht="15.75" customHeight="1">
      <c r="A916" s="47"/>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row>
    <row r="917" ht="15.75" customHeight="1">
      <c r="A917" s="47"/>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row>
    <row r="918" ht="15.75" customHeight="1">
      <c r="A918" s="47"/>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row>
    <row r="919" ht="15.75" customHeight="1">
      <c r="A919" s="47"/>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row>
    <row r="920" ht="15.75" customHeight="1">
      <c r="A920" s="47"/>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row>
    <row r="921" ht="15.75" customHeight="1">
      <c r="A921" s="47"/>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row>
    <row r="922" ht="15.75" customHeight="1">
      <c r="A922" s="47"/>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row>
    <row r="923" ht="15.75" customHeight="1">
      <c r="A923" s="47"/>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row>
    <row r="924" ht="15.75" customHeight="1">
      <c r="A924" s="47"/>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row>
    <row r="925" ht="15.75" customHeight="1">
      <c r="A925" s="47"/>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row>
    <row r="926" ht="15.75" customHeight="1">
      <c r="A926" s="47"/>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row>
    <row r="927" ht="15.75" customHeight="1">
      <c r="A927" s="47"/>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row>
    <row r="928" ht="15.75" customHeight="1">
      <c r="A928" s="47"/>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row>
    <row r="929" ht="15.75" customHeight="1">
      <c r="A929" s="47"/>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row>
    <row r="930" ht="15.75" customHeight="1">
      <c r="A930" s="47"/>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row>
    <row r="931" ht="15.75" customHeight="1">
      <c r="A931" s="47"/>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row>
    <row r="932" ht="15.75" customHeight="1">
      <c r="A932" s="47"/>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row>
    <row r="933" ht="15.75" customHeight="1">
      <c r="A933" s="47"/>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row>
    <row r="934" ht="15.75" customHeight="1">
      <c r="A934" s="47"/>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row>
    <row r="935" ht="15.75" customHeight="1">
      <c r="A935" s="47"/>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row>
    <row r="936" ht="15.75" customHeight="1">
      <c r="A936" s="47"/>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row>
    <row r="937" ht="15.75" customHeight="1">
      <c r="A937" s="47"/>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row>
    <row r="938" ht="15.75" customHeight="1">
      <c r="A938" s="47"/>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row>
    <row r="939" ht="15.75" customHeight="1">
      <c r="A939" s="47"/>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row>
    <row r="940" ht="15.75" customHeight="1">
      <c r="A940" s="47"/>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row>
    <row r="941" ht="15.75" customHeight="1">
      <c r="A941" s="47"/>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row>
    <row r="942" ht="15.75" customHeight="1">
      <c r="A942" s="47"/>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row>
    <row r="943" ht="15.75" customHeight="1">
      <c r="A943" s="47"/>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row>
    <row r="944" ht="15.75" customHeight="1">
      <c r="A944" s="47"/>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row>
    <row r="945" ht="15.75" customHeight="1">
      <c r="A945" s="47"/>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row>
    <row r="946" ht="15.75" customHeight="1">
      <c r="A946" s="47"/>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row>
    <row r="947" ht="15.75" customHeight="1">
      <c r="A947" s="47"/>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row>
    <row r="948" ht="15.75" customHeight="1">
      <c r="A948" s="47"/>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row>
    <row r="949" ht="15.75" customHeight="1">
      <c r="A949" s="47"/>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row>
    <row r="950" ht="15.75" customHeight="1">
      <c r="A950" s="47"/>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row>
    <row r="951" ht="15.75" customHeight="1">
      <c r="A951" s="47"/>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row>
    <row r="952" ht="15.75" customHeight="1">
      <c r="A952" s="47"/>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row>
    <row r="953" ht="15.75" customHeight="1">
      <c r="A953" s="47"/>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row>
    <row r="954" ht="15.75" customHeight="1">
      <c r="A954" s="47"/>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row>
    <row r="955" ht="15.75" customHeight="1">
      <c r="A955" s="47"/>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row>
    <row r="956" ht="15.75" customHeight="1">
      <c r="A956" s="47"/>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row>
    <row r="957" ht="15.75" customHeight="1">
      <c r="A957" s="47"/>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row>
    <row r="958" ht="15.75" customHeight="1">
      <c r="A958" s="47"/>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row>
    <row r="959" ht="15.75" customHeight="1">
      <c r="A959" s="47"/>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row>
    <row r="960" ht="15.75" customHeight="1">
      <c r="A960" s="47"/>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row>
    <row r="961" ht="15.75" customHeight="1">
      <c r="A961" s="47"/>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row>
    <row r="962" ht="15.75" customHeight="1">
      <c r="A962" s="47"/>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row>
    <row r="963" ht="15.75" customHeight="1">
      <c r="A963" s="47"/>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row>
    <row r="964" ht="15.75" customHeight="1">
      <c r="A964" s="47"/>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row>
    <row r="965" ht="15.75" customHeight="1">
      <c r="A965" s="47"/>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row>
    <row r="966" ht="15.75" customHeight="1">
      <c r="A966" s="47"/>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row>
    <row r="967" ht="15.75" customHeight="1">
      <c r="A967" s="47"/>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row>
    <row r="968" ht="15.75" customHeight="1">
      <c r="A968" s="47"/>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row>
    <row r="969" ht="15.75" customHeight="1">
      <c r="A969" s="47"/>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row>
    <row r="970" ht="15.75" customHeight="1">
      <c r="A970" s="47"/>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row>
    <row r="971" ht="15.75" customHeight="1">
      <c r="A971" s="47"/>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row>
    <row r="972" ht="15.75" customHeight="1">
      <c r="A972" s="47"/>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row>
    <row r="973" ht="15.75" customHeight="1">
      <c r="A973" s="47"/>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row>
    <row r="974" ht="15.75" customHeight="1">
      <c r="A974" s="47"/>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row>
    <row r="975" ht="15.75" customHeight="1">
      <c r="A975" s="47"/>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row>
    <row r="976" ht="15.75" customHeight="1">
      <c r="A976" s="47"/>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row>
    <row r="977" ht="15.75" customHeight="1">
      <c r="A977" s="47"/>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row>
    <row r="978" ht="15.75" customHeight="1">
      <c r="A978" s="47"/>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row>
    <row r="979" ht="15.75" customHeight="1">
      <c r="A979" s="47"/>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row>
    <row r="980" ht="15.75" customHeight="1">
      <c r="A980" s="47"/>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row>
    <row r="981" ht="15.75" customHeight="1">
      <c r="A981" s="47"/>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row>
    <row r="982" ht="15.75" customHeight="1">
      <c r="A982" s="47"/>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row>
    <row r="983" ht="15.75" customHeight="1">
      <c r="A983" s="47"/>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row>
    <row r="984" ht="15.75" customHeight="1">
      <c r="A984" s="47"/>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row>
    <row r="985" ht="15.75" customHeight="1">
      <c r="A985" s="47"/>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row>
    <row r="986" ht="15.75" customHeight="1">
      <c r="A986" s="47"/>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row>
    <row r="987" ht="15.75" customHeight="1">
      <c r="A987" s="47"/>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row>
    <row r="988" ht="15.75" customHeight="1">
      <c r="A988" s="47"/>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row>
    <row r="989" ht="15.75" customHeight="1">
      <c r="A989" s="47"/>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row>
    <row r="990" ht="15.75" customHeight="1">
      <c r="A990" s="47"/>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row>
    <row r="991" ht="15.75" customHeight="1">
      <c r="A991" s="47"/>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row>
    <row r="992" ht="15.75" customHeight="1">
      <c r="A992" s="47"/>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row>
    <row r="993" ht="15.75" customHeight="1">
      <c r="A993" s="47"/>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row>
    <row r="994" ht="15.75" customHeight="1">
      <c r="A994" s="47"/>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row>
    <row r="995" ht="15.75" customHeight="1">
      <c r="A995" s="47"/>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row>
    <row r="996" ht="15.75" customHeight="1">
      <c r="A996" s="47"/>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row>
    <row r="997" ht="15.75" customHeight="1">
      <c r="A997" s="47"/>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row>
    <row r="998" ht="15.75" customHeight="1">
      <c r="A998" s="47"/>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row>
    <row r="999" ht="15.75" customHeight="1">
      <c r="A999" s="47"/>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row>
    <row r="1000" ht="15.75" customHeight="1">
      <c r="A1000" s="47"/>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row>
  </sheetData>
  <mergeCells count="6">
    <mergeCell ref="B3:D3"/>
    <mergeCell ref="B7:D7"/>
    <mergeCell ref="B13:D13"/>
    <mergeCell ref="D15:D16"/>
    <mergeCell ref="B20:D20"/>
    <mergeCell ref="D22:D23"/>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STEVEN NINO LOAIZA</dc:creator>
</cp:coreProperties>
</file>